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ffice\CDR\CDR-2022-03-15\Bid 1.1\"/>
    </mc:Choice>
  </mc:AlternateContent>
  <bookViews>
    <workbookView xWindow="-110" yWindow="-110" windowWidth="18420" windowHeight="11020" tabRatio="815" firstSheet="2" activeTab="2"/>
  </bookViews>
  <sheets>
    <sheet name="Summary" sheetId="1" state="hidden" r:id="rId1"/>
    <sheet name="All RRBs One time+Recur. all" sheetId="2" state="hidden" r:id="rId2"/>
    <sheet name="Instructions" sheetId="3" r:id="rId3"/>
    <sheet name="Cost Summary" sheetId="4" r:id="rId4"/>
    <sheet name="a.Hardware Cost" sheetId="7" r:id="rId5"/>
    <sheet name="b. Database &amp; peripheral" sheetId="6" r:id="rId6"/>
    <sheet name="c. Application Cost " sheetId="5" r:id="rId7"/>
    <sheet name="d. Installation and Commission " sheetId="8" r:id="rId8"/>
    <sheet name="e. Implementation Cost"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ppication)" sheetId="15" r:id="rId15"/>
    <sheet name="g. AMC, ATS (DB &amp; OS)" sheetId="19" r:id="rId16"/>
    <sheet name="h. AMC, ATS (HW)" sheetId="18" r:id="rId17"/>
    <sheet name="i. Service Management" sheetId="16" r:id="rId18"/>
    <sheet name="j. Training Cost" sheetId="17" r:id="rId19"/>
  </sheets>
  <definedNames>
    <definedName name="d" localSheetId="3">#REF!</definedName>
    <definedName name="d">#REF!</definedName>
    <definedName name="_xlnm.Database" localSheetId="3">#REF!</definedName>
    <definedName name="_xlnm.Database">#REF!</definedName>
    <definedName name="_xlnm.Print_Area" localSheetId="3">'Cost Summary'!$A$1:$H$12</definedName>
    <definedName name="_xlnm.Print_Area" localSheetId="14">'f. AMC, ATS (Appication)'!$B$1:$R$18</definedName>
    <definedName name="_xlnm.Print_Titles" localSheetId="4">'a.Hardware Cost'!$1:$2</definedName>
    <definedName name="_xlnm.Print_Titles" localSheetId="5">'b. Database &amp; peripheral'!$1:$2</definedName>
    <definedName name="_xlnm.Print_Titles" localSheetId="6">'c. Application Cost '!$1:$2</definedName>
    <definedName name="_xlnm.Print_Titles" localSheetId="7">'d. Installation and Commission '!$1:$2</definedName>
    <definedName name="Z_5E264256_DB90_41BF_B930_D29429E030B6_.wvu.Cols" localSheetId="10" hidden="1">Sheet2!$F:$J</definedName>
    <definedName name="Z_5E264256_DB90_41BF_B930_D29429E030B6_.wvu.PrintArea" localSheetId="3" hidden="1">'Cost Summary'!$A$1:$H$12</definedName>
    <definedName name="Z_5E264256_DB90_41BF_B930_D29429E030B6_.wvu.PrintArea" localSheetId="14" hidden="1">'f. AMC, ATS (Appication)'!$B$1:$R$18</definedName>
    <definedName name="Z_5E264256_DB90_41BF_B930_D29429E030B6_.wvu.Rows" localSheetId="1" hidden="1">'All RRBs One time+Recur. all'!$115:$132</definedName>
  </definedNames>
  <calcPr calcId="162913"/>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82" i="7" l="1"/>
  <c r="Z82" i="7"/>
  <c r="D25" i="14"/>
  <c r="D24" i="14"/>
  <c r="Q17" i="14"/>
  <c r="Q16" i="14"/>
  <c r="Q14" i="14"/>
  <c r="Q13" i="14"/>
  <c r="Q11" i="14"/>
  <c r="T7" i="14"/>
  <c r="T6" i="14"/>
  <c r="T5" i="14"/>
  <c r="Q4" i="14"/>
  <c r="Q3" i="14"/>
  <c r="T3" i="14" s="1"/>
  <c r="Q2" i="14"/>
  <c r="L13" i="13"/>
  <c r="J13" i="13"/>
  <c r="I13" i="13"/>
  <c r="I14" i="13" s="1"/>
  <c r="I15"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E11" i="11"/>
  <c r="M6" i="11" s="1"/>
  <c r="K10" i="11"/>
  <c r="K9" i="11"/>
  <c r="K8" i="11"/>
  <c r="L8" i="11"/>
  <c r="K7" i="11"/>
  <c r="L7" i="11" s="1"/>
  <c r="K6" i="11"/>
  <c r="K5" i="11"/>
  <c r="K4" i="11"/>
  <c r="L4" i="11" s="1"/>
  <c r="K3" i="11"/>
  <c r="L3" i="11" s="1"/>
  <c r="H9" i="10"/>
  <c r="I9" i="10" s="1"/>
  <c r="J9" i="10" s="1"/>
  <c r="H8" i="10"/>
  <c r="H7" i="10"/>
  <c r="I7" i="10" s="1"/>
  <c r="H6" i="10"/>
  <c r="H5" i="10"/>
  <c r="I5" i="10" s="1"/>
  <c r="H4" i="10"/>
  <c r="J3" i="10"/>
  <c r="K3" i="10" s="1"/>
  <c r="H3" i="10"/>
  <c r="J2" i="10"/>
  <c r="K2" i="10" s="1"/>
  <c r="H2" i="10"/>
  <c r="M5" i="11"/>
  <c r="M9" i="11"/>
  <c r="M3" i="11"/>
  <c r="S3" i="11" s="1"/>
  <c r="T2" i="14"/>
  <c r="L6" i="11"/>
  <c r="I4" i="12"/>
  <c r="T4" i="14"/>
  <c r="I4" i="13"/>
  <c r="G4" i="13"/>
  <c r="E4" i="13"/>
  <c r="M4" i="13"/>
  <c r="M10" i="11"/>
  <c r="R10" i="11" s="1"/>
  <c r="I117" i="2"/>
  <c r="H117" i="2"/>
  <c r="G117" i="2"/>
  <c r="F117" i="2"/>
  <c r="F122" i="2"/>
  <c r="F127" i="2" s="1"/>
  <c r="E117" i="2"/>
  <c r="J117" i="2" s="1"/>
  <c r="I116" i="2"/>
  <c r="H116" i="2"/>
  <c r="H121" i="2" s="1"/>
  <c r="H124" i="2" s="1"/>
  <c r="H131" i="2" s="1"/>
  <c r="G116" i="2"/>
  <c r="G121" i="2" s="1"/>
  <c r="F116" i="2"/>
  <c r="F121" i="2" s="1"/>
  <c r="E116" i="2"/>
  <c r="P104" i="2"/>
  <c r="H119" i="2"/>
  <c r="E122" i="2"/>
  <c r="J122" i="2" s="1"/>
  <c r="G119" i="2"/>
  <c r="F124" i="2"/>
  <c r="F131" i="2" s="1"/>
  <c r="P99" i="2"/>
  <c r="D99" i="2" s="1"/>
  <c r="E99" i="2" s="1"/>
  <c r="P98" i="2"/>
  <c r="N97" i="2"/>
  <c r="M97" i="2"/>
  <c r="J96" i="2"/>
  <c r="P95" i="2"/>
  <c r="J95" i="2"/>
  <c r="J94" i="2"/>
  <c r="N93" i="2"/>
  <c r="I93" i="2"/>
  <c r="H93" i="2"/>
  <c r="G93" i="2"/>
  <c r="F93" i="2"/>
  <c r="E93" i="2"/>
  <c r="P92" i="2"/>
  <c r="D92" i="2"/>
  <c r="E92" i="2" s="1"/>
  <c r="P80" i="2"/>
  <c r="P79" i="2" s="1"/>
  <c r="O79" i="2"/>
  <c r="N79" i="2"/>
  <c r="M79" i="2"/>
  <c r="P74" i="2"/>
  <c r="D74" i="2" s="1"/>
  <c r="E74" i="2" s="1"/>
  <c r="J74" i="2" s="1"/>
  <c r="P73" i="2"/>
  <c r="D73" i="2" s="1"/>
  <c r="E73" i="2" s="1"/>
  <c r="J73" i="2" s="1"/>
  <c r="P72" i="2"/>
  <c r="D72" i="2" s="1"/>
  <c r="E72" i="2" s="1"/>
  <c r="J72" i="2" s="1"/>
  <c r="P71" i="2"/>
  <c r="P70" i="2"/>
  <c r="D70" i="2" s="1"/>
  <c r="E70" i="2" s="1"/>
  <c r="O69" i="2"/>
  <c r="N69" i="2"/>
  <c r="M69" i="2"/>
  <c r="I69" i="2"/>
  <c r="H69" i="2"/>
  <c r="G69" i="2"/>
  <c r="F69" i="2"/>
  <c r="P68" i="2"/>
  <c r="D68" i="2" s="1"/>
  <c r="E68" i="2" s="1"/>
  <c r="P67" i="2"/>
  <c r="P66" i="2"/>
  <c r="O65" i="2"/>
  <c r="N65" i="2"/>
  <c r="M65" i="2"/>
  <c r="I65" i="2"/>
  <c r="H65" i="2"/>
  <c r="G65" i="2"/>
  <c r="F65" i="2"/>
  <c r="P64" i="2"/>
  <c r="P63" i="2"/>
  <c r="D63" i="2" s="1"/>
  <c r="E63" i="2" s="1"/>
  <c r="J63" i="2" s="1"/>
  <c r="P62" i="2"/>
  <c r="P61" i="2"/>
  <c r="D61" i="2"/>
  <c r="E61" i="2" s="1"/>
  <c r="P60" i="2"/>
  <c r="O59" i="2"/>
  <c r="N59" i="2"/>
  <c r="M59" i="2"/>
  <c r="I59" i="2"/>
  <c r="H59" i="2"/>
  <c r="G59" i="2"/>
  <c r="P58" i="2"/>
  <c r="D58" i="2" s="1"/>
  <c r="E58" i="2" s="1"/>
  <c r="P57" i="2"/>
  <c r="D57" i="2"/>
  <c r="E57" i="2" s="1"/>
  <c r="P56" i="2"/>
  <c r="P55" i="2"/>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P38" i="2"/>
  <c r="P37" i="2"/>
  <c r="P36" i="2"/>
  <c r="D36" i="2"/>
  <c r="P35" i="2"/>
  <c r="P34" i="2"/>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c r="E24" i="2" s="1"/>
  <c r="J24" i="2" s="1"/>
  <c r="P23" i="2"/>
  <c r="D23" i="2"/>
  <c r="E23" i="2" s="1"/>
  <c r="J23" i="2" s="1"/>
  <c r="P22" i="2"/>
  <c r="D22" i="2"/>
  <c r="E22" i="2" s="1"/>
  <c r="P21" i="2"/>
  <c r="D21" i="2"/>
  <c r="E21" i="2" s="1"/>
  <c r="O20" i="2"/>
  <c r="N20" i="2"/>
  <c r="M20" i="2"/>
  <c r="I20" i="2"/>
  <c r="I19" i="2"/>
  <c r="H20" i="2"/>
  <c r="G20" i="2"/>
  <c r="G19" i="2" s="1"/>
  <c r="F20" i="2"/>
  <c r="P18" i="2"/>
  <c r="D18" i="2" s="1"/>
  <c r="E18" i="2" s="1"/>
  <c r="J18" i="2" s="1"/>
  <c r="P17" i="2"/>
  <c r="P16" i="2"/>
  <c r="D16" i="2" s="1"/>
  <c r="E16" i="2" s="1"/>
  <c r="J16" i="2" s="1"/>
  <c r="P15" i="2"/>
  <c r="P14" i="2"/>
  <c r="D14" i="2" s="1"/>
  <c r="E14" i="2" s="1"/>
  <c r="J14" i="2" s="1"/>
  <c r="P13" i="2"/>
  <c r="D13" i="2" s="1"/>
  <c r="E13" i="2"/>
  <c r="J13" i="2" s="1"/>
  <c r="C86" i="2" s="1"/>
  <c r="R12" i="2"/>
  <c r="P12" i="2"/>
  <c r="D12" i="2"/>
  <c r="E12" i="2" s="1"/>
  <c r="J12" i="2" s="1"/>
  <c r="C85" i="2" s="1"/>
  <c r="P11" i="2"/>
  <c r="P10" i="2"/>
  <c r="D10" i="2" s="1"/>
  <c r="E10" i="2" s="1"/>
  <c r="J10" i="2" s="1"/>
  <c r="C83" i="2" s="1"/>
  <c r="P9" i="2"/>
  <c r="C9" i="2"/>
  <c r="P8" i="2"/>
  <c r="O7" i="2"/>
  <c r="O5" i="2" s="1"/>
  <c r="N7" i="2"/>
  <c r="N5" i="2" s="1"/>
  <c r="M7" i="2"/>
  <c r="M5" i="2" s="1"/>
  <c r="I7" i="2"/>
  <c r="I5" i="2" s="1"/>
  <c r="H7" i="2"/>
  <c r="H5" i="2" s="1"/>
  <c r="H75" i="2" s="1"/>
  <c r="G7" i="2"/>
  <c r="G5" i="2" s="1"/>
  <c r="F7" i="2"/>
  <c r="P6" i="2"/>
  <c r="D6" i="2" s="1"/>
  <c r="F2" i="2"/>
  <c r="F43" i="2" s="1"/>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c r="G18" i="1"/>
  <c r="F18" i="1"/>
  <c r="E18" i="1"/>
  <c r="D18" i="1"/>
  <c r="C18" i="1"/>
  <c r="H18" i="1" s="1"/>
  <c r="G17" i="1"/>
  <c r="F17" i="1"/>
  <c r="E17" i="1"/>
  <c r="D17" i="1"/>
  <c r="C17" i="1"/>
  <c r="G16" i="1"/>
  <c r="F16" i="1"/>
  <c r="H16" i="1" s="1"/>
  <c r="G14" i="1"/>
  <c r="F14" i="1"/>
  <c r="H14" i="1" s="1"/>
  <c r="G13" i="1"/>
  <c r="F13" i="1"/>
  <c r="E13" i="1"/>
  <c r="D13" i="1"/>
  <c r="D10" i="1" s="1"/>
  <c r="G12" i="1"/>
  <c r="G10" i="1" s="1"/>
  <c r="F12" i="1"/>
  <c r="F10" i="1" s="1"/>
  <c r="D8" i="1"/>
  <c r="C8" i="1"/>
  <c r="H8" i="1" s="1"/>
  <c r="H7" i="1"/>
  <c r="H6" i="1"/>
  <c r="C5" i="1"/>
  <c r="H5" i="1" s="1"/>
  <c r="C4" i="1"/>
  <c r="H4" i="1"/>
  <c r="H2" i="1" s="1"/>
  <c r="D3" i="1"/>
  <c r="D2" i="1"/>
  <c r="C3" i="1"/>
  <c r="C2" i="1" s="1"/>
  <c r="G2" i="1"/>
  <c r="G27" i="1" s="1"/>
  <c r="G28" i="1" s="1"/>
  <c r="G29" i="1" s="1"/>
  <c r="F2" i="1"/>
  <c r="E2" i="1"/>
  <c r="O97" i="2"/>
  <c r="D64" i="2"/>
  <c r="E64" i="2" s="1"/>
  <c r="J64" i="2" s="1"/>
  <c r="E10" i="1"/>
  <c r="D9" i="2"/>
  <c r="P26" i="2"/>
  <c r="D30" i="2"/>
  <c r="E30" i="2" s="1"/>
  <c r="D34" i="2"/>
  <c r="E34" i="2" s="1"/>
  <c r="D39" i="2"/>
  <c r="E39" i="2" s="1"/>
  <c r="D55" i="2"/>
  <c r="E55" i="2"/>
  <c r="O93" i="2"/>
  <c r="P94" i="2"/>
  <c r="M93" i="2"/>
  <c r="P93" i="2" s="1"/>
  <c r="P96" i="2"/>
  <c r="D11" i="2"/>
  <c r="E11" i="2" s="1"/>
  <c r="J11" i="2" s="1"/>
  <c r="C84" i="2" s="1"/>
  <c r="D35" i="2"/>
  <c r="E35" i="2" s="1"/>
  <c r="E36" i="2"/>
  <c r="J36" i="2" s="1"/>
  <c r="D38" i="2"/>
  <c r="E38" i="2" s="1"/>
  <c r="D40" i="2"/>
  <c r="E40" i="2"/>
  <c r="J40" i="2" s="1"/>
  <c r="D56" i="2"/>
  <c r="F56" i="2" s="1"/>
  <c r="D15" i="2"/>
  <c r="E15" i="2" s="1"/>
  <c r="D17" i="2"/>
  <c r="E17" i="2" s="1"/>
  <c r="J17" i="2" s="1"/>
  <c r="D67" i="2"/>
  <c r="E67" i="2" s="1"/>
  <c r="J67" i="2" s="1"/>
  <c r="F19" i="2"/>
  <c r="F68" i="2"/>
  <c r="E14" i="13"/>
  <c r="E15" i="13" s="1"/>
  <c r="E16" i="13" s="1"/>
  <c r="D14" i="13"/>
  <c r="D15" i="13" s="1"/>
  <c r="D16" i="13" s="1"/>
  <c r="C20" i="14"/>
  <c r="I16" i="13"/>
  <c r="L14" i="13"/>
  <c r="L15" i="13" s="1"/>
  <c r="L16" i="13" s="1"/>
  <c r="J14" i="13"/>
  <c r="J15" i="13" s="1"/>
  <c r="J16" i="13" s="1"/>
  <c r="I6" i="10"/>
  <c r="J6" i="10" s="1"/>
  <c r="I8" i="10"/>
  <c r="J8" i="10" s="1"/>
  <c r="K8" i="10" s="1"/>
  <c r="I4" i="10"/>
  <c r="E31" i="2"/>
  <c r="E53" i="2"/>
  <c r="H13" i="1"/>
  <c r="H12" i="1"/>
  <c r="H10" i="1" s="1"/>
  <c r="J22" i="2"/>
  <c r="I122" i="2"/>
  <c r="I127" i="2" s="1"/>
  <c r="D8" i="2"/>
  <c r="E8" i="2" s="1"/>
  <c r="J8" i="2" s="1"/>
  <c r="C81" i="2" s="1"/>
  <c r="P69" i="2"/>
  <c r="D71" i="2"/>
  <c r="E71" i="2" s="1"/>
  <c r="J71" i="2" s="1"/>
  <c r="D98" i="2"/>
  <c r="E98" i="2" s="1"/>
  <c r="E97" i="2" s="1"/>
  <c r="P97" i="2"/>
  <c r="R9" i="11"/>
  <c r="S9" i="11"/>
  <c r="L9" i="11"/>
  <c r="H17" i="1"/>
  <c r="C10" i="1"/>
  <c r="C27" i="1" s="1"/>
  <c r="C28" i="1" s="1"/>
  <c r="C29" i="1" s="1"/>
  <c r="F61" i="2"/>
  <c r="J61" i="2" s="1"/>
  <c r="F30" i="2"/>
  <c r="J30" i="2"/>
  <c r="S5" i="11"/>
  <c r="R5" i="11"/>
  <c r="F54" i="2"/>
  <c r="L5" i="11"/>
  <c r="K11" i="11"/>
  <c r="L10" i="11"/>
  <c r="F5" i="12"/>
  <c r="G122" i="2"/>
  <c r="G127" i="2" s="1"/>
  <c r="E127" i="2"/>
  <c r="J127" i="2" s="1"/>
  <c r="C3" i="12"/>
  <c r="M7" i="11"/>
  <c r="N8" i="11"/>
  <c r="U8" i="11" s="1"/>
  <c r="N7" i="11"/>
  <c r="N3" i="11"/>
  <c r="U3" i="11" s="1"/>
  <c r="N9" i="11"/>
  <c r="U9" i="11" s="1"/>
  <c r="S7" i="11"/>
  <c r="N4" i="11"/>
  <c r="T4" i="11" s="1"/>
  <c r="N6" i="11"/>
  <c r="U6" i="11" s="1"/>
  <c r="N10" i="11"/>
  <c r="N5" i="11"/>
  <c r="O5" i="11" s="1"/>
  <c r="Q5" i="11" s="1"/>
  <c r="M100" i="2"/>
  <c r="F40" i="2"/>
  <c r="F58" i="2"/>
  <c r="J58" i="2" s="1"/>
  <c r="F55" i="2"/>
  <c r="F126" i="2"/>
  <c r="F129" i="2" s="1"/>
  <c r="F31" i="2"/>
  <c r="D62" i="2"/>
  <c r="E62" i="2" s="1"/>
  <c r="J62" i="2" s="1"/>
  <c r="H122" i="2"/>
  <c r="H127" i="2" s="1"/>
  <c r="F38" i="2"/>
  <c r="F35" i="2"/>
  <c r="F39" i="2"/>
  <c r="J39" i="2" s="1"/>
  <c r="F57" i="2"/>
  <c r="E121" i="2"/>
  <c r="E124" i="2" s="1"/>
  <c r="E131" i="2" s="1"/>
  <c r="J131" i="2" s="1"/>
  <c r="J116" i="2"/>
  <c r="E119" i="2"/>
  <c r="O100" i="2"/>
  <c r="I119" i="2"/>
  <c r="I121" i="2"/>
  <c r="I124" i="2" s="1"/>
  <c r="I131" i="2" s="1"/>
  <c r="O6" i="11"/>
  <c r="V6" i="11" s="1"/>
  <c r="T6" i="11"/>
  <c r="J119" i="2"/>
  <c r="U4" i="11"/>
  <c r="I126" i="2"/>
  <c r="I129" i="2" s="1"/>
  <c r="T5" i="11"/>
  <c r="U5" i="11"/>
  <c r="P6" i="11"/>
  <c r="W82" i="7"/>
  <c r="AJ82" i="7"/>
  <c r="G124" i="2" l="1"/>
  <c r="G131" i="2" s="1"/>
  <c r="G132" i="2" s="1"/>
  <c r="G126" i="2"/>
  <c r="G129" i="2" s="1"/>
  <c r="J5" i="10"/>
  <c r="K5" i="10"/>
  <c r="C5" i="12"/>
  <c r="E6" i="2"/>
  <c r="J6" i="2" s="1"/>
  <c r="C80" i="2" s="1"/>
  <c r="I80" i="2" s="1"/>
  <c r="F6" i="2"/>
  <c r="F5" i="2" s="1"/>
  <c r="E56" i="2"/>
  <c r="J56" i="2" s="1"/>
  <c r="J57" i="2"/>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J70" i="2"/>
  <c r="E69" i="2"/>
  <c r="F99" i="2"/>
  <c r="G99" i="2" s="1"/>
  <c r="H99" i="2" s="1"/>
  <c r="I99" i="2" s="1"/>
  <c r="J7" i="10"/>
  <c r="K7" i="10"/>
  <c r="J21" i="2"/>
  <c r="J20" i="2" s="1"/>
  <c r="J19" i="2" s="1"/>
  <c r="C88" i="2" s="1"/>
  <c r="E20" i="2"/>
  <c r="F42" i="2"/>
  <c r="E42" i="2"/>
  <c r="J42" i="2" s="1"/>
  <c r="F92" i="2"/>
  <c r="G92" i="2" s="1"/>
  <c r="E79" i="2"/>
  <c r="E100" i="2"/>
  <c r="I81" i="2"/>
  <c r="H81" i="2"/>
  <c r="J81" i="2" s="1"/>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V5" i="11"/>
  <c r="J38" i="2"/>
  <c r="Q6" i="11"/>
  <c r="P5" i="11"/>
  <c r="E132" i="2"/>
  <c r="J132" i="2" s="1"/>
  <c r="N11" i="11"/>
  <c r="K6" i="10"/>
  <c r="R7" i="11"/>
  <c r="J68" i="2"/>
  <c r="I75" i="2"/>
  <c r="P20" i="2"/>
  <c r="P19" i="2" s="1"/>
  <c r="J93" i="2"/>
  <c r="K3" i="12"/>
  <c r="K5" i="12" s="1"/>
  <c r="T8" i="14"/>
  <c r="B20" i="14" s="1"/>
  <c r="D20" i="14" s="1"/>
  <c r="H10" i="10"/>
  <c r="H87" i="2"/>
  <c r="J87" i="2" s="1"/>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N104" i="2" l="1"/>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T11" i="11"/>
  <c r="E19" i="2"/>
  <c r="J99" i="2"/>
  <c r="J49" i="2"/>
  <c r="J47" i="2" s="1"/>
  <c r="C89" i="2" s="1"/>
  <c r="E47" i="2"/>
  <c r="H91" i="2"/>
  <c r="I91"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J37" i="2" s="1"/>
  <c r="F37" i="2"/>
  <c r="F29" i="2" s="1"/>
  <c r="F75" i="2" s="1"/>
  <c r="F102" i="2" s="1"/>
  <c r="I88" i="2"/>
  <c r="H88" i="2"/>
  <c r="J82" i="2"/>
  <c r="M15" i="13" l="1"/>
  <c r="N14" i="13"/>
  <c r="H98" i="2"/>
  <c r="G97" i="2"/>
  <c r="G100" i="2" s="1"/>
  <c r="S11" i="11"/>
  <c r="F103" i="2"/>
  <c r="F104" i="2" s="1"/>
  <c r="I89" i="2"/>
  <c r="H89" i="2"/>
  <c r="E123" i="2"/>
  <c r="J91" i="2"/>
  <c r="V8" i="11"/>
  <c r="P8" i="11"/>
  <c r="Q8" i="11"/>
  <c r="J29" i="2"/>
  <c r="J88" i="2"/>
  <c r="Q4" i="11"/>
  <c r="Q11" i="11" s="1"/>
  <c r="P4" i="11"/>
  <c r="V4" i="11"/>
  <c r="E29" i="2"/>
  <c r="E75" i="2" s="1"/>
  <c r="E102" i="2" s="1"/>
  <c r="V11" i="11" l="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shapeId="0">
      <text>
        <r>
          <rPr>
            <b/>
            <sz val="8"/>
            <color indexed="81"/>
            <rFont val="Tahoma"/>
            <family val="2"/>
          </rPr>
          <t>50000 registered users</t>
        </r>
      </text>
    </comment>
    <comment ref="O12" authorId="0" shapeId="0">
      <text>
        <r>
          <rPr>
            <b/>
            <sz val="8"/>
            <color indexed="81"/>
            <rFont val="Tahoma"/>
            <family val="2"/>
          </rPr>
          <t>25000 Retail &amp; 100 Corporate Users</t>
        </r>
        <r>
          <rPr>
            <sz val="8"/>
            <color indexed="81"/>
            <rFont val="Tahoma"/>
            <family val="2"/>
          </rPr>
          <t xml:space="preserve">
</t>
        </r>
      </text>
    </comment>
    <comment ref="N13" authorId="0" shapeId="0">
      <text>
        <r>
          <rPr>
            <b/>
            <sz val="8"/>
            <color indexed="81"/>
            <rFont val="Tahoma"/>
            <family val="2"/>
          </rPr>
          <t>Enterprisewide</t>
        </r>
      </text>
    </comment>
    <comment ref="O13" authorId="0" shapeId="0">
      <text>
        <r>
          <rPr>
            <b/>
            <sz val="8"/>
            <color indexed="81"/>
            <rFont val="Tahoma"/>
            <family val="2"/>
          </rPr>
          <t xml:space="preserve">50000 users
</t>
        </r>
      </text>
    </comment>
    <comment ref="M17" authorId="0" shapeId="0">
      <text>
        <r>
          <rPr>
            <b/>
            <sz val="8"/>
            <color indexed="81"/>
            <rFont val="Tahoma"/>
            <family val="2"/>
          </rPr>
          <t>Rs 31,26,043/- is the cost for "tools to ensure no changes are done to audit logs</t>
        </r>
      </text>
    </comment>
    <comment ref="N17" authorId="0" shapeId="0">
      <text>
        <r>
          <rPr>
            <b/>
            <sz val="8"/>
            <color indexed="81"/>
            <rFont val="Tahoma"/>
            <family val="2"/>
          </rPr>
          <t>Tools to ensure no changes are done to audit logs Rs 33,13,697/-</t>
        </r>
      </text>
    </comment>
    <comment ref="M24" authorId="0" shapeId="0">
      <text>
        <r>
          <rPr>
            <b/>
            <sz val="8"/>
            <color indexed="81"/>
            <rFont val="Tahoma"/>
            <family val="2"/>
          </rPr>
          <t>Included in EMS server</t>
        </r>
      </text>
    </comment>
    <comment ref="O24" authorId="0" shapeId="0">
      <text>
        <r>
          <rPr>
            <b/>
            <sz val="8"/>
            <color indexed="81"/>
            <rFont val="Tahoma"/>
            <family val="2"/>
          </rPr>
          <t xml:space="preserve">Included in EMS server          </t>
        </r>
      </text>
    </comment>
    <comment ref="N30" authorId="0" shapeId="0">
      <text>
        <r>
          <rPr>
            <b/>
            <sz val="8"/>
            <color indexed="81"/>
            <rFont val="Tahoma"/>
            <family val="2"/>
          </rPr>
          <t xml:space="preserve">No branch servers
</t>
        </r>
      </text>
    </comment>
    <comment ref="M52" authorId="0" shapeId="0">
      <text>
        <r>
          <rPr>
            <b/>
            <sz val="8"/>
            <color indexed="81"/>
            <rFont val="Tahoma"/>
            <family val="2"/>
          </rPr>
          <t>inclusive of implementation cost at naps</t>
        </r>
      </text>
    </comment>
    <comment ref="N52" authorId="0" shapeId="0">
      <text>
        <r>
          <rPr>
            <b/>
            <sz val="8"/>
            <color indexed="81"/>
            <rFont val="Tahoma"/>
            <family val="2"/>
          </rPr>
          <t>inclusive of implementation cost at naps</t>
        </r>
      </text>
    </comment>
    <comment ref="O52" authorId="0" shapeId="0">
      <text>
        <r>
          <rPr>
            <b/>
            <sz val="8"/>
            <color indexed="81"/>
            <rFont val="Tahoma"/>
            <family val="2"/>
          </rPr>
          <t>inclusive of implementation cost at naps</t>
        </r>
      </text>
    </comment>
    <comment ref="P52" authorId="0" shapeId="0">
      <text>
        <r>
          <rPr>
            <b/>
            <sz val="8"/>
            <color indexed="81"/>
            <rFont val="Tahoma"/>
            <family val="2"/>
          </rPr>
          <t>inclusive of implementation cost at naps</t>
        </r>
      </text>
    </comment>
    <comment ref="O61" authorId="0" shapeId="0">
      <text>
        <r>
          <rPr>
            <b/>
            <sz val="8"/>
            <color indexed="81"/>
            <rFont val="Tahoma"/>
            <family val="2"/>
          </rPr>
          <t>Including cbs version upgrades</t>
        </r>
      </text>
    </comment>
    <comment ref="O62" authorId="0" shapeId="0">
      <text>
        <r>
          <rPr>
            <b/>
            <sz val="8"/>
            <color indexed="81"/>
            <rFont val="Tahoma"/>
            <family val="2"/>
          </rPr>
          <t xml:space="preserve">Including cbs version upgrades of Rs 24,55,442 </t>
        </r>
      </text>
    </comment>
    <comment ref="B94" authorId="0" shapeId="0">
      <text>
        <r>
          <rPr>
            <b/>
            <sz val="8"/>
            <color indexed="81"/>
            <rFont val="Tahoma"/>
            <family val="2"/>
          </rPr>
          <t xml:space="preserve">in CBI for 117 </t>
        </r>
      </text>
    </comment>
    <comment ref="B96" authorId="0" shape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<sst xmlns="http://schemas.openxmlformats.org/spreadsheetml/2006/main" count="1848" uniqueCount="589">
  <si>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</si>
  <si>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</si>
  <si>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</si>
  <si>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</si>
  <si>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</si>
  <si>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</si>
  <si>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</si>
  <si>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</si>
  <si>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</si>
  <si>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</si>
  <si>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</si>
  <si>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</si>
  <si>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</si>
  <si>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</si>
  <si>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</si>
  <si>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</si>
  <si>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</si>
  <si>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</si>
  <si>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</si>
  <si>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</si>
  <si>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</si>
  <si>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</si>
  <si>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</si>
  <si>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</si>
  <si>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</si>
  <si>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</si>
  <si>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</si>
  <si>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</si>
  <si>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</si>
  <si>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</si>
  <si>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</si>
  <si>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</si>
  <si>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</si>
  <si>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</si>
  <si>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</si>
  <si>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</si>
  <si>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</si>
  <si>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</si>
  <si>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</si>
  <si>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</si>
  <si>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</si>
  <si>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</si>
  <si>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</si>
  <si>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</si>
  <si>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</si>
  <si>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</si>
  <si>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</si>
  <si>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</si>
  <si>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</si>
  <si>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</si>
  <si>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</si>
  <si>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</si>
  <si>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</si>
  <si>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</si>
  <si>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</si>
  <si>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Sl. No.</t>
  </si>
  <si>
    <t>Training Type</t>
  </si>
  <si>
    <t>Batches</t>
  </si>
  <si>
    <t>No. of Trainees per batch</t>
  </si>
  <si>
    <t>Description along with the Version numbers of the licenses</t>
  </si>
  <si>
    <t>Qty</t>
  </si>
  <si>
    <t>Base product cost</t>
  </si>
  <si>
    <t>Percentage rate</t>
  </si>
  <si>
    <t>Solutions</t>
  </si>
  <si>
    <t>Type - Processor Based, Core based, Server based, User Based, App Specific etc</t>
  </si>
  <si>
    <t>No. of Personnel per shift - b</t>
  </si>
  <si>
    <t>No. of Shifts - c</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</si>
  <si>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</si>
  <si>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</si>
  <si>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</si>
  <si>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</si>
  <si>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</si>
  <si>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</si>
  <si>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</si>
  <si>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</si>
  <si>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</si>
  <si>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</si>
  <si>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</si>
  <si>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</si>
  <si>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</si>
  <si>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</si>
  <si>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</si>
  <si>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</si>
  <si>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</si>
  <si>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</si>
  <si>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</si>
  <si>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</si>
  <si>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</si>
  <si>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</si>
  <si>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</si>
  <si>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</si>
  <si>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</si>
  <si>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</si>
  <si>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</si>
  <si>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</si>
  <si>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</si>
  <si>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</si>
  <si>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</si>
  <si>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</si>
  <si>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</si>
  <si>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</si>
  <si>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</si>
  <si>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</si>
  <si>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</si>
  <si>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</si>
  <si>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</si>
  <si>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</si>
  <si>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</si>
  <si>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</si>
  <si>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</si>
  <si>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</si>
  <si>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</si>
  <si>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</si>
  <si>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</si>
  <si>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</si>
  <si>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</si>
  <si>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</si>
  <si>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</si>
  <si>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</si>
  <si>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</si>
  <si>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</si>
  <si>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</si>
  <si>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</si>
  <si>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</si>
  <si>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</si>
  <si>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</si>
  <si>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</si>
  <si>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</si>
  <si>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</si>
  <si>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</si>
  <si>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</si>
  <si>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</si>
  <si>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</si>
  <si>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</si>
  <si>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</si>
  <si>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</si>
  <si>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</si>
  <si>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</si>
  <si>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</si>
  <si>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</si>
  <si>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</si>
  <si>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</si>
  <si>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</si>
  <si>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</si>
  <si>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</si>
  <si>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</si>
  <si>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</si>
  <si>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</si>
  <si>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</si>
  <si>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</si>
  <si>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</si>
  <si>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</si>
  <si>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</si>
  <si>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</si>
  <si>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</si>
  <si>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</si>
  <si>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</si>
  <si>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</si>
  <si>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</si>
  <si>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</si>
  <si>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</si>
  <si>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</si>
  <si>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</si>
  <si>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</si>
  <si>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</si>
  <si>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</si>
  <si>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</si>
  <si>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</si>
  <si>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</si>
  <si>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</si>
  <si>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</si>
  <si>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</si>
  <si>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</si>
  <si>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</si>
  <si>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</si>
  <si>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</si>
  <si>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</si>
  <si>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</si>
  <si>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</si>
  <si>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</si>
  <si>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</si>
  <si>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</si>
  <si>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</si>
  <si>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</si>
  <si>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</si>
  <si>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</si>
  <si>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</si>
  <si>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</si>
  <si>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</si>
  <si>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</si>
  <si>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</si>
  <si>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</si>
  <si>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</si>
  <si>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</si>
  <si>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</si>
  <si>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</si>
  <si>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</si>
  <si>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</si>
  <si>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</si>
  <si>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</si>
  <si>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</si>
  <si>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</si>
  <si>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</si>
  <si>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</si>
  <si>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</si>
  <si>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</si>
  <si>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</si>
  <si>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</si>
  <si>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</si>
  <si>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</si>
  <si>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</si>
  <si>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</si>
  <si>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</si>
  <si>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</si>
  <si>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</si>
  <si>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</si>
  <si>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</si>
  <si>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</si>
  <si>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</si>
  <si>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</si>
  <si>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</si>
  <si>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</si>
  <si>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</si>
  <si>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</si>
  <si>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</si>
  <si>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</si>
  <si>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</si>
  <si>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</si>
  <si>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</si>
  <si>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</si>
  <si>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</si>
  <si>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</si>
  <si>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</si>
  <si>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</si>
  <si>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</si>
  <si>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</si>
  <si>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</si>
  <si>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</si>
  <si>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</si>
  <si>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</si>
  <si>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</si>
  <si>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</si>
  <si>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</si>
  <si>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</si>
  <si>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</si>
  <si>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</si>
  <si>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</si>
  <si>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</si>
  <si>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</si>
  <si>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</si>
  <si>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</si>
  <si>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</si>
  <si>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</si>
  <si>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</si>
  <si>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</si>
  <si>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</si>
  <si>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</si>
  <si>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</si>
  <si>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</si>
  <si>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</si>
  <si>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</si>
  <si>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</si>
  <si>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</si>
  <si>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</si>
  <si>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</si>
  <si>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</si>
  <si>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</si>
  <si>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</si>
  <si>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</si>
  <si>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</si>
  <si>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</si>
  <si>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</si>
  <si>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</si>
  <si>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</si>
  <si>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</si>
  <si>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</si>
  <si>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</si>
  <si>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</si>
  <si>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</si>
  <si>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</si>
  <si>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</si>
  <si>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</si>
  <si>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</si>
  <si>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</si>
  <si>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</si>
  <si>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</si>
  <si>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</si>
  <si>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</si>
  <si>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</si>
  <si>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</si>
  <si>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</si>
  <si>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</si>
  <si>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</si>
  <si>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</si>
  <si>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</si>
  <si>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</si>
  <si>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</si>
  <si>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</si>
  <si>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</si>
  <si>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</si>
  <si>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</si>
  <si>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</si>
  <si>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</si>
  <si>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</si>
  <si>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</si>
  <si>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</si>
  <si>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</si>
  <si>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</si>
  <si>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</si>
  <si>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</si>
  <si>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</si>
  <si>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</si>
  <si>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</si>
  <si>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</si>
  <si>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</si>
  <si>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</si>
  <si>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</si>
  <si>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</si>
  <si>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</si>
  <si>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</si>
  <si>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</si>
  <si>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</si>
  <si>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</si>
  <si>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</si>
  <si>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</si>
  <si>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</si>
  <si>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</si>
  <si>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Application Cost</t>
  </si>
  <si>
    <t>Training Cost</t>
  </si>
  <si>
    <t xml:space="preserve">Total Training Cost </t>
  </si>
  <si>
    <t>Y1</t>
  </si>
  <si>
    <t>Y2</t>
  </si>
  <si>
    <t>Y3</t>
  </si>
  <si>
    <t>Y4</t>
  </si>
  <si>
    <t>Y5</t>
  </si>
  <si>
    <t>Resources</t>
  </si>
  <si>
    <t>I</t>
  </si>
  <si>
    <t>Overall</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</si>
  <si>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</si>
  <si>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</si>
  <si>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</si>
  <si>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</si>
  <si>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</si>
  <si>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</si>
  <si>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</si>
  <si>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</si>
  <si>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</si>
  <si>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</si>
  <si>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</si>
  <si>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</si>
  <si>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</si>
  <si>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</si>
  <si>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V</t>
  </si>
  <si>
    <t>VI</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</si>
  <si>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</si>
  <si>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</si>
  <si>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</si>
  <si>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</si>
  <si>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Grand Total</t>
  </si>
  <si>
    <t>S.No.</t>
  </si>
  <si>
    <t>Instructions</t>
  </si>
  <si>
    <t>Necessary documentary evidence should be produced for having paid the customs / excise duty, sales tax, if applicable, and or other applicable levies along with the request for final payment.</t>
  </si>
  <si>
    <t>Please specifiy if any</t>
  </si>
  <si>
    <t>Total Cost</t>
  </si>
  <si>
    <t>YEAR 1</t>
  </si>
  <si>
    <t>YEAR 2</t>
  </si>
  <si>
    <t>YEAR 3</t>
  </si>
  <si>
    <t>YEAR 4</t>
  </si>
  <si>
    <t>YEAR 5</t>
  </si>
  <si>
    <t>Software (license) Cost at DC</t>
  </si>
  <si>
    <t>Description</t>
  </si>
  <si>
    <t>Min. No. of Days per batch</t>
  </si>
  <si>
    <t xml:space="preserve">Location </t>
  </si>
  <si>
    <t>DC</t>
  </si>
  <si>
    <t>DR</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</si>
  <si>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</si>
  <si>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</si>
  <si>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</si>
  <si>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</si>
  <si>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</si>
  <si>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</si>
  <si>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</si>
  <si>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</si>
  <si>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</si>
  <si>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</si>
  <si>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</si>
  <si>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</si>
  <si>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</si>
  <si>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</si>
  <si>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</si>
  <si>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Total Cores</t>
  </si>
  <si>
    <t>Total Memory (GB)</t>
  </si>
  <si>
    <t>Other Critical Components</t>
  </si>
  <si>
    <t>Bidder Man Days Qty</t>
  </si>
  <si>
    <t>Database &amp; Peripheral</t>
  </si>
  <si>
    <t>Bank is not responsible for any arithmetic errors in the commercial bid details sheet committed by the shortlisted bidders, however, if there are any computational errors the Bank will evaluate the Bid as per provisions contained under RFP document.</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</si>
  <si>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</si>
  <si>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</si>
  <si>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</si>
  <si>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</si>
  <si>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</si>
  <si>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</si>
  <si>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Business Intelligence Tool</t>
  </si>
  <si>
    <t xml:space="preserve">ETL </t>
  </si>
  <si>
    <t xml:space="preserve">Data Quality </t>
  </si>
  <si>
    <t>Data Mining</t>
  </si>
  <si>
    <t>Metadata Management Application</t>
  </si>
  <si>
    <t>In-memory</t>
  </si>
  <si>
    <t>Applications for providing dashboards, scorecards through Smartphones, tablets etc.</t>
  </si>
  <si>
    <t>Visualisation</t>
  </si>
  <si>
    <t>Data Archival Solution</t>
  </si>
  <si>
    <t>Any Other (Please specify)</t>
  </si>
  <si>
    <t>Grand Total (A1+B1+B2+B3+B4)</t>
  </si>
  <si>
    <t xml:space="preserve">Project Manager </t>
  </si>
  <si>
    <t xml:space="preserve">L1 Server Management </t>
  </si>
  <si>
    <t xml:space="preserve">L2 Server Management </t>
  </si>
  <si>
    <t xml:space="preserve">L1 Database Management </t>
  </si>
  <si>
    <t xml:space="preserve">L2 Database Management </t>
  </si>
  <si>
    <t xml:space="preserve">L1 - ETL </t>
  </si>
  <si>
    <t>L2 - ETL</t>
  </si>
  <si>
    <t>L1 - BI</t>
  </si>
  <si>
    <t>L2- BI</t>
  </si>
  <si>
    <t xml:space="preserve">Technical Training </t>
  </si>
  <si>
    <t>Functional Training</t>
  </si>
  <si>
    <t xml:space="preserve">Backup Solution </t>
  </si>
  <si>
    <t>Tape library</t>
  </si>
  <si>
    <t xml:space="preserve">L1 Storage, Tape Library  &amp; Backup Management </t>
  </si>
  <si>
    <t xml:space="preserve">L2 Storage, Tape Library  &amp; Backup Management </t>
  </si>
  <si>
    <t>Installation and Commission</t>
  </si>
  <si>
    <t>Storage</t>
  </si>
  <si>
    <t>PMO Resources</t>
  </si>
  <si>
    <t>The price would be inclusive of all applicable taxes under the Bhutanese law like customs duty, freight, forwarding, insurance, delivery, etc. Any increase in the taxes after the bid submission date will be paid in actuals by the Bank or any new tax introduced by the government will also be paid by the Bank.  The entire benefits/advantages afer the bid submission date,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</si>
  <si>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All amounts in the Bill of Material should be in BTN</t>
  </si>
  <si>
    <t>Bank will only provide rack space, Power, network, bandwidth, cooling at DC and DR (NDR in future)</t>
  </si>
  <si>
    <t>Rate (BTN)</t>
  </si>
  <si>
    <t>Total Amount  (BTN)</t>
  </si>
  <si>
    <t>Total Amount for 5 years (BTN)</t>
  </si>
  <si>
    <t>Software (license) Cost at DR</t>
  </si>
  <si>
    <t>Software (license) Cost - UAT &amp; Staging)</t>
  </si>
  <si>
    <t>Grand Total Cost (A1+A2+A3+A4+A5)</t>
  </si>
  <si>
    <t>Software (license) Cost - Development</t>
  </si>
  <si>
    <t>Software (license) Cost - Training</t>
  </si>
  <si>
    <t>A1</t>
  </si>
  <si>
    <t>Sl No</t>
  </si>
  <si>
    <t>A2</t>
  </si>
  <si>
    <t>A3</t>
  </si>
  <si>
    <t>A4</t>
  </si>
  <si>
    <t>A5</t>
  </si>
  <si>
    <t>Environments / Solutions</t>
  </si>
  <si>
    <t xml:space="preserve">Total Bidder Amt (BTN) </t>
  </si>
  <si>
    <t>Total Amount 
(BTN)</t>
  </si>
  <si>
    <t>Datacenter (DC) - B1</t>
  </si>
  <si>
    <t>Disaster Recovery Site (DR)  - B2</t>
  </si>
  <si>
    <t>Development - B4</t>
  </si>
  <si>
    <t>Training B5</t>
  </si>
  <si>
    <t>B1</t>
  </si>
  <si>
    <t>B2</t>
  </si>
  <si>
    <t>B3</t>
  </si>
  <si>
    <t>B4</t>
  </si>
  <si>
    <t>B5</t>
  </si>
  <si>
    <t>Total Cost for UAT &amp; STAGING  (B3)</t>
  </si>
  <si>
    <t>UAT &amp; STAGING - B3</t>
  </si>
  <si>
    <t>Total Cost for Development (B4)</t>
  </si>
  <si>
    <t>Total Cost for Training (B5)</t>
  </si>
  <si>
    <t>Grand Total (B1+B2+B3+B4+B5)</t>
  </si>
  <si>
    <t>Total Amt (BTN)</t>
  </si>
  <si>
    <t>Datacenter Ennvironment (DC) - C1</t>
  </si>
  <si>
    <t xml:space="preserve">Disaster Recovery Site (DR) - C2 </t>
  </si>
  <si>
    <t>Total Cost for DR (C2)</t>
  </si>
  <si>
    <t>UAT &amp; STAGING -  C3</t>
  </si>
  <si>
    <t>Total Cost for UAT &amp; STAGING - C3</t>
  </si>
  <si>
    <t>Development - C4</t>
  </si>
  <si>
    <t>Training -C5</t>
  </si>
  <si>
    <t>c1</t>
  </si>
  <si>
    <t>C2</t>
  </si>
  <si>
    <t>C3</t>
  </si>
  <si>
    <t>C4</t>
  </si>
  <si>
    <t>C5</t>
  </si>
  <si>
    <t>Rate per batch (BTN)</t>
  </si>
  <si>
    <t>Total Amt
 (BTN)</t>
  </si>
  <si>
    <t>Rate for 8 hour Shifts (per annum in BTN)- a</t>
  </si>
  <si>
    <t>Total Amt (BTN) 
= a x b x c</t>
  </si>
  <si>
    <t>Total Amount (BTN)</t>
  </si>
  <si>
    <t>E1</t>
  </si>
  <si>
    <t>E2</t>
  </si>
  <si>
    <t>E3</t>
  </si>
  <si>
    <t>E4</t>
  </si>
  <si>
    <t>E5</t>
  </si>
  <si>
    <t>Total Cost (E1+E2+E3+E4+E5)</t>
  </si>
  <si>
    <t>Datacenter (DC) - E1</t>
  </si>
  <si>
    <t>Disaster Recovery Site (DR) - E2</t>
  </si>
  <si>
    <t>UAT &amp; STAGING - E3</t>
  </si>
  <si>
    <t>DEVELOPMENT - E4</t>
  </si>
  <si>
    <t>TRAINING - E5</t>
  </si>
  <si>
    <t xml:space="preserve">Bidder Man Days rate (BTN) </t>
  </si>
  <si>
    <t>D!</t>
  </si>
  <si>
    <t>D2</t>
  </si>
  <si>
    <t>D3</t>
  </si>
  <si>
    <t>D4</t>
  </si>
  <si>
    <t>D5</t>
  </si>
  <si>
    <t>Datacenter (DC) - D1</t>
  </si>
  <si>
    <t>Disaster Recovery Site (DR) - D2</t>
  </si>
  <si>
    <t>UAT &amp; STAGING - D3</t>
  </si>
  <si>
    <t>Development - D4</t>
  </si>
  <si>
    <t>Training - D5</t>
  </si>
  <si>
    <t>Total Cost (D1+D2+D3+D4+D5)</t>
  </si>
  <si>
    <t>Application Software ATS at DC  - F1</t>
  </si>
  <si>
    <t>Total Cost for UAT &amp; Staging (A3)</t>
  </si>
  <si>
    <t>Total Cost for Development (A4)</t>
  </si>
  <si>
    <t>Total Cost for Training (A5)</t>
  </si>
  <si>
    <t>Total  Cost for DC -  F1</t>
  </si>
  <si>
    <t>Total Cost for DC (A1)</t>
  </si>
  <si>
    <t>Total Cost for DR (A2)</t>
  </si>
  <si>
    <t>Total Cost for DC (B1)</t>
  </si>
  <si>
    <t>Total Cost for DR (B2)</t>
  </si>
  <si>
    <t>Total cost for DC (C1)</t>
  </si>
  <si>
    <t>Total Cost for Training (C5)</t>
  </si>
  <si>
    <t>Total Cost for Development (C4)</t>
  </si>
  <si>
    <t>Total Cost for DC- D1</t>
  </si>
  <si>
    <t>Total Cost for DR- D2</t>
  </si>
  <si>
    <t>Total Cost for UAT &amp; STAGING- D3</t>
  </si>
  <si>
    <t>Total Cost for Development- D4</t>
  </si>
  <si>
    <t>Total Cost for Training- D5</t>
  </si>
  <si>
    <t>Total Cost for DC - E1</t>
  </si>
  <si>
    <t>Total Cost for DR- E2</t>
  </si>
  <si>
    <t>Total Cost fpr UAT &amp; STAGING- E3</t>
  </si>
  <si>
    <t>Total Cost for Development- E4</t>
  </si>
  <si>
    <t>Total Cost for Training- E5</t>
  </si>
  <si>
    <t>Application Software ATS at DR  - F2</t>
  </si>
  <si>
    <t>Total  Cost for DR -  F2</t>
  </si>
  <si>
    <t>Application Software for UAT &amp; STAGING  - F3</t>
  </si>
  <si>
    <t>Total  Cost for UAT &amp; STAGING -  F3</t>
  </si>
  <si>
    <t>Application Software for Development  - F4</t>
  </si>
  <si>
    <t>Total  Cost for Development -  F4</t>
  </si>
  <si>
    <t>Application Software for Training  - F5</t>
  </si>
  <si>
    <t>Total  Cost for Training -  F5</t>
  </si>
  <si>
    <t>Total AMC, ATS for Application (F1+F2+F3+F4+F5)</t>
  </si>
  <si>
    <t>Database &amp; OS ATS at DC  - G1</t>
  </si>
  <si>
    <t>Total  Cost for DC -  G1</t>
  </si>
  <si>
    <t>Database &amp; OS ATS at DR  - G2</t>
  </si>
  <si>
    <t>Total  Cost for DR -  G2</t>
  </si>
  <si>
    <t>Database &amp; OS for UAT &amp; STAGING  - G3</t>
  </si>
  <si>
    <t>Total  Cost for UAT &amp; STAGING -  G3</t>
  </si>
  <si>
    <t>Database &amp; OS for Development  - G4</t>
  </si>
  <si>
    <t>Total  Cost for Development -  G4</t>
  </si>
  <si>
    <t>Database &amp; OS for Training  - G5</t>
  </si>
  <si>
    <t>Total  Cost for Training -  G5</t>
  </si>
  <si>
    <t>Total AMC, ATS for application (G1+G2+G3+G4+G5)</t>
  </si>
  <si>
    <t>Hardware ATS at DC  - H1</t>
  </si>
  <si>
    <t>Total  Cost for DC -  H1</t>
  </si>
  <si>
    <t>Hardware ATS at DR  - H2</t>
  </si>
  <si>
    <t>Total  Cost for DR -  H2</t>
  </si>
  <si>
    <t>Hardware for UAT &amp; STAGING  - H3</t>
  </si>
  <si>
    <t>Total  Cost for UAT &amp; STAGING -  H3</t>
  </si>
  <si>
    <t>Hardware for Development  - H4</t>
  </si>
  <si>
    <t>Total  Cost for Development -  H4</t>
  </si>
  <si>
    <t>Hardware for Training  - H5</t>
  </si>
  <si>
    <t>Total  Cost for Training -  H5</t>
  </si>
  <si>
    <t>Total AMC, ATS for Application (H1+H2+H3+H4+H5)</t>
  </si>
  <si>
    <t>Total Amount (BTN))</t>
  </si>
  <si>
    <t>AMC, ATS (Application)</t>
  </si>
  <si>
    <t>AMC, ATS (DB &amp; OS)</t>
  </si>
  <si>
    <t>AMC, ATS (Hardware)</t>
  </si>
  <si>
    <t>a</t>
  </si>
  <si>
    <t>ATS,AMC and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</si>
  <si>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solution management services</t>
  </si>
  <si>
    <t xml:space="preserve">Phase 1 </t>
  </si>
  <si>
    <t xml:space="preserve">Phase 2 </t>
  </si>
  <si>
    <t xml:space="preserve">Phase 3 </t>
  </si>
  <si>
    <t>ETL /ELT</t>
  </si>
  <si>
    <t xml:space="preserve">ETL/ELT </t>
  </si>
  <si>
    <t>Phase 4</t>
  </si>
  <si>
    <t>Total Hard Disk Capacity Usable (GB)</t>
  </si>
  <si>
    <t xml:space="preserve"> Amount (BTN)</t>
  </si>
  <si>
    <t>Service Management</t>
  </si>
  <si>
    <t>e</t>
  </si>
  <si>
    <t>i</t>
  </si>
  <si>
    <t>d</t>
  </si>
  <si>
    <t>f</t>
  </si>
  <si>
    <t>g</t>
  </si>
  <si>
    <t>h</t>
  </si>
  <si>
    <t>j</t>
  </si>
  <si>
    <t>The bidder is expected to quote the costs for all items required for fully complying with the requirements of the bidding document and the addenda/corrigendum’s in the respective sections of the price bid. The prices for the respective sections would be deemed to include all components required to successfully utilize the solution.</t>
  </si>
  <si>
    <t>Bidder is required to supply, implement and provide support and service for the servers, storage , Operating system, database, cluster software etc required for the Scope of work mentioned in RFP. Bidder has to provide Sizing of the hardware and licenses used for RFP . Bidder needs to Size, Supply, Implement, commissison and maintain the hardware and software.</t>
  </si>
  <si>
    <t xml:space="preserve">Bidder shall comply with the Installation and implementation scope provided in the bid documents. </t>
  </si>
  <si>
    <t>The AMC, ATS costs for the Production DC &amp; DR, testing &amp; development and training environments if any have to be quoted separately</t>
  </si>
  <si>
    <t>The ATS cost for applications if any has to be quoted in separate line items in this section. The Bidder has to create additional line items in this section if required</t>
  </si>
  <si>
    <t xml:space="preserve">The Bidder should protect the all the cells of the worksheet with strong passwords to avoid any changes or alterations after submisison </t>
  </si>
  <si>
    <t>Bank may provide the Hardware &amp; storage (if available) for the commencement of the Project. This will be however based on the hardware requirement/sizing of the bidder’s proposed solution. The hardware, OS &amp; DB will be on a need based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</si>
</sst>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8" formatCode="&quot;$&quot;#,##0.00_);[Red]\(&quot;$&quot;#,##0.00\)"/>
    <numFmt numFmtId="44" formatCode="_(&quot;$&quot;* #,##0.00_);_(&quot;$&quot;* \(#,##0.00\);_(&quot;$&quot;* &quot;-&quot;??_);_(@_)"/>
    <numFmt numFmtId="43" formatCode="_(* #,##0.00_);_(* \(#,##0.00\);_(* &quot;-&quot;??_);_(@_)"/>
    <numFmt numFmtId="164" formatCode="_ * #,##0.00_ ;_ * \-#,##0.00_ ;_ * &quot;-&quot;??_ ;_ @_ "/>
    <numFmt numFmtId="165" formatCode="0.0"/>
    <numFmt numFmtId="166" formatCode="_ * #,##0_ ;_ * \-#,##0_ ;_ * &quot;-&quot;??_ ;_ @_ "/>
    <numFmt numFmtId="167" formatCode="0.0%"/>
    <numFmt numFmtId="168" formatCode="_(* #,##0_);_(* \(#,##0\);_(* &quot;-&quot;??_);_(@_)"/>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sz val="11"/>
      <color rgb="FF000000"/>
      <name val="Calibri"/>
      <family val="2"/>
    </font>
    <font>
      <b/>
      <sz val="11"/>
      <color rgb="FFFFFFFF"/>
      <name val="Calibri"/>
      <family val="2"/>
    </font>
    <font>
      <sz val="9"/>
      <color theme="1"/>
      <name val="Calibri"/>
      <family val="2"/>
      <scheme val="minor"/>
    </font>
    <font>
      <sz val="10"/>
      <color theme="0"/>
      <name val="Arial"/>
      <family val="2"/>
    </font>
  </fonts>
  <fills count="4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0070C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2" tint="-0.499984740745262"/>
        <bgColor indexed="64"/>
      </patternFill>
    </fill>
    <fill>
      <patternFill patternType="solid">
        <fgColor theme="0" tint="-0.34998626667073579"/>
        <bgColor indexed="64"/>
      </patternFill>
    </fill>
    <fill>
      <patternFill patternType="solid">
        <fgColor theme="3" tint="0.39997558519241921"/>
        <bgColor rgb="FF000000"/>
      </patternFill>
    </fill>
    <fill>
      <patternFill patternType="solid">
        <fgColor theme="2" tint="-0.499984740745262"/>
        <bgColor rgb="FF000000"/>
      </patternFill>
    </fill>
    <fill>
      <patternFill patternType="solid">
        <fgColor theme="4" tint="0.39997558519241921"/>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s>
  <cellStyleXfs count="512">
    <xf numFmtId="0" fontId="0" fillId="0" borderId="0"/>
    <xf numFmtId="0" fontId="20" fillId="0" borderId="0"/>
    <xf numFmtId="0" fontId="20" fillId="0" borderId="0"/>
    <xf numFmtId="0" fontId="20" fillId="0" borderId="0"/>
    <xf numFmtId="0" fontId="20" fillId="0" borderId="0"/>
    <xf numFmtId="0" fontId="20" fillId="0" borderId="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2"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8" fillId="20" borderId="1"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0" fontId="29" fillId="21" borderId="2" applyNumberFormat="0" applyAlignment="0" applyProtection="0"/>
    <xf numFmtId="164" fontId="42" fillId="0" borderId="0" applyFont="0" applyFill="0" applyBorder="0" applyAlignment="0" applyProtection="0"/>
    <xf numFmtId="43" fontId="22" fillId="0" borderId="0" applyFont="0" applyFill="0" applyBorder="0" applyAlignment="0" applyProtection="0"/>
    <xf numFmtId="43" fontId="20"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24" fillId="0" borderId="0" applyFont="0" applyFill="0" applyBorder="0" applyAlignment="0" applyProtection="0"/>
    <xf numFmtId="43" fontId="20" fillId="0" borderId="0" applyFont="0" applyFill="0" applyBorder="0" applyAlignment="0" applyProtection="0"/>
    <xf numFmtId="164" fontId="43" fillId="0" borderId="0" applyFont="0" applyFill="0" applyBorder="0" applyAlignment="0" applyProtection="0"/>
    <xf numFmtId="164" fontId="9" fillId="0" borderId="0" applyFont="0" applyFill="0" applyBorder="0" applyAlignment="0" applyProtection="0"/>
    <xf numFmtId="44" fontId="22" fillId="0" borderId="0" applyFont="0" applyFill="0" applyBorder="0" applyAlignment="0" applyProtection="0"/>
    <xf numFmtId="44" fontId="20" fillId="0" borderId="0" applyFont="0" applyFill="0" applyBorder="0" applyAlignment="0" applyProtection="0"/>
    <xf numFmtId="0" fontId="9"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1" fillId="4" borderId="0" applyNumberFormat="0" applyBorder="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5" fillId="7" borderId="1" applyNumberFormat="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6" fillId="0" borderId="6" applyNumberFormat="0" applyFill="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7" quotePrefix="1">
      <alignment horizontal="justify" vertical="justify" textRotation="127" wrapText="1" justifyLastLine="1"/>
      <protection hidden="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7" quotePrefix="1">
      <alignment horizontal="justify" vertical="justify" textRotation="127" wrapText="1" justifyLastLine="1"/>
      <protection hidden="1"/>
    </xf>
    <xf numFmtId="0" fontId="9" fillId="0" borderId="7" quotePrefix="1">
      <alignment horizontal="justify" vertical="justify" textRotation="127" wrapText="1" justifyLastLine="1"/>
      <protection hidden="1"/>
    </xf>
    <xf numFmtId="0" fontId="9" fillId="0" borderId="7" quotePrefix="1">
      <alignment horizontal="justify" vertical="justify" textRotation="127" wrapText="1" justifyLastLine="1"/>
      <protection hidden="1"/>
    </xf>
    <xf numFmtId="0" fontId="9" fillId="0" borderId="7" quotePrefix="1">
      <alignment horizontal="justify" vertical="justify" textRotation="127" wrapText="1" justifyLastLine="1"/>
      <protection hidden="1"/>
    </xf>
    <xf numFmtId="0" fontId="9" fillId="0" borderId="7" quotePrefix="1">
      <alignment horizontal="justify" vertical="justify" textRotation="127" wrapText="1" justifyLastLine="1"/>
      <protection hidden="1"/>
    </xf>
    <xf numFmtId="0" fontId="9" fillId="0" borderId="7" quotePrefix="1">
      <alignment horizontal="justify" vertical="justify" textRotation="127" wrapText="1" justifyLastLine="1"/>
      <protection hidden="1"/>
    </xf>
    <xf numFmtId="0" fontId="9" fillId="0" borderId="7" quotePrefix="1">
      <alignment horizontal="justify" vertical="justify" textRotation="127" wrapText="1" justifyLastLine="1"/>
      <protection hidden="1"/>
    </xf>
    <xf numFmtId="0" fontId="9" fillId="0" borderId="0"/>
    <xf numFmtId="0" fontId="9" fillId="0" borderId="0"/>
    <xf numFmtId="0" fontId="22" fillId="0" borderId="0"/>
    <xf numFmtId="0" fontId="9" fillId="0" borderId="7" quotePrefix="1">
      <alignment horizontal="justify" vertical="justify" textRotation="127" wrapText="1" justifyLastLine="1"/>
      <protection hidden="1"/>
    </xf>
    <xf numFmtId="0" fontId="20" fillId="0" borderId="0"/>
    <xf numFmtId="0" fontId="23" fillId="0" borderId="0"/>
    <xf numFmtId="0" fontId="23" fillId="0" borderId="0"/>
    <xf numFmtId="0" fontId="23" fillId="0" borderId="0"/>
    <xf numFmtId="0" fontId="23" fillId="0" borderId="0"/>
    <xf numFmtId="0" fontId="23" fillId="0" borderId="0"/>
    <xf numFmtId="0" fontId="20" fillId="0" borderId="0"/>
    <xf numFmtId="0" fontId="24" fillId="0" borderId="0"/>
    <xf numFmtId="0" fontId="20" fillId="0" borderId="0"/>
    <xf numFmtId="0" fontId="46" fillId="0" borderId="0"/>
    <xf numFmtId="0" fontId="46" fillId="0" borderId="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25" fillId="23" borderId="8" applyNumberFormat="0" applyFon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0" fontId="38" fillId="20" borderId="9" applyNumberFormat="0" applyAlignment="0" applyProtection="0"/>
    <xf numFmtId="9" fontId="9" fillId="0" borderId="0" applyFont="0" applyFill="0" applyBorder="0" applyAlignment="0" applyProtection="0"/>
    <xf numFmtId="0" fontId="20" fillId="0" borderId="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0" fillId="0" borderId="10"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cellStyleXfs>
  <cellXfs count="569">
    <xf numFmtId="0" fontId="0" fillId="0" borderId="0" xfId="0"/>
    <xf numFmtId="0" fontId="0" fillId="0" borderId="0" xfId="0" applyAlignment="1">
      <alignment wrapText="1"/>
    </xf>
    <xf numFmtId="2" fontId="0" fillId="0" borderId="0" xfId="0" applyNumberFormat="1"/>
    <xf numFmtId="0" fontId="0" fillId="0" borderId="11" xfId="0" applyBorder="1"/>
    <xf numFmtId="0" fontId="6"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6"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6"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6"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6" fillId="0" borderId="0" xfId="0" applyFont="1" applyFill="1" applyBorder="1" applyAlignment="1">
      <alignment horizontal="center" wrapText="1"/>
    </xf>
    <xf numFmtId="0" fontId="6" fillId="0" borderId="0" xfId="0" applyFont="1" applyFill="1" applyAlignment="1"/>
    <xf numFmtId="0" fontId="0" fillId="0" borderId="13" xfId="0" applyBorder="1" applyAlignment="1">
      <alignment horizontal="center"/>
    </xf>
    <xf numFmtId="0" fontId="6" fillId="24" borderId="15" xfId="0" applyFont="1" applyFill="1" applyBorder="1" applyAlignment="1">
      <alignment horizontal="center"/>
    </xf>
    <xf numFmtId="0" fontId="0" fillId="0" borderId="13" xfId="0" applyBorder="1" applyAlignment="1">
      <alignment wrapText="1"/>
    </xf>
    <xf numFmtId="0" fontId="6" fillId="0" borderId="13" xfId="0" applyFont="1" applyBorder="1"/>
    <xf numFmtId="0" fontId="6" fillId="0" borderId="16" xfId="0" applyFont="1" applyBorder="1"/>
    <xf numFmtId="0" fontId="0" fillId="25" borderId="15" xfId="0" applyFill="1" applyBorder="1"/>
    <xf numFmtId="0" fontId="0" fillId="25" borderId="18" xfId="0" applyFill="1" applyBorder="1"/>
    <xf numFmtId="0" fontId="6" fillId="25" borderId="20" xfId="0" applyFont="1" applyFill="1" applyBorder="1" applyAlignment="1">
      <alignment wrapText="1"/>
    </xf>
    <xf numFmtId="0" fontId="6" fillId="0" borderId="12" xfId="0" applyFont="1" applyBorder="1"/>
    <xf numFmtId="0" fontId="0" fillId="0" borderId="14" xfId="0" applyBorder="1" applyAlignment="1">
      <alignment horizontal="left" wrapText="1"/>
    </xf>
    <xf numFmtId="165" fontId="0" fillId="0" borderId="14" xfId="0" applyNumberFormat="1" applyBorder="1" applyAlignment="1">
      <alignment wrapText="1"/>
    </xf>
    <xf numFmtId="165" fontId="0" fillId="0" borderId="14" xfId="0" applyNumberFormat="1" applyBorder="1"/>
    <xf numFmtId="1" fontId="0" fillId="0" borderId="14" xfId="0" applyNumberFormat="1" applyBorder="1"/>
    <xf numFmtId="0" fontId="7"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5"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8" fillId="0" borderId="14" xfId="0" applyFont="1" applyBorder="1" applyAlignment="1">
      <alignment wrapText="1"/>
    </xf>
    <xf numFmtId="0" fontId="6" fillId="24" borderId="0" xfId="0" applyFont="1" applyFill="1" applyBorder="1" applyAlignment="1">
      <alignment horizontal="center"/>
    </xf>
    <xf numFmtId="0" fontId="6" fillId="26" borderId="26" xfId="0" applyFont="1" applyFill="1" applyBorder="1" applyAlignment="1"/>
    <xf numFmtId="0" fontId="6" fillId="26" borderId="27" xfId="0" applyFont="1" applyFill="1" applyBorder="1" applyAlignment="1"/>
    <xf numFmtId="0" fontId="6" fillId="26" borderId="28" xfId="0" applyFont="1" applyFill="1" applyBorder="1" applyAlignment="1"/>
    <xf numFmtId="0" fontId="6" fillId="24" borderId="14" xfId="0" applyFont="1" applyFill="1" applyBorder="1"/>
    <xf numFmtId="0" fontId="6" fillId="24" borderId="14" xfId="0" applyFont="1" applyFill="1" applyBorder="1" applyAlignment="1">
      <alignment wrapText="1"/>
    </xf>
    <xf numFmtId="0" fontId="9" fillId="0" borderId="13" xfId="0" applyFont="1" applyBorder="1"/>
    <xf numFmtId="165" fontId="6" fillId="24" borderId="14" xfId="0" applyNumberFormat="1" applyFont="1" applyFill="1" applyBorder="1"/>
    <xf numFmtId="0" fontId="6" fillId="26" borderId="14" xfId="0" applyFont="1" applyFill="1" applyBorder="1"/>
    <xf numFmtId="0" fontId="6" fillId="26" borderId="14" xfId="0" applyFont="1" applyFill="1" applyBorder="1" applyAlignment="1">
      <alignment wrapText="1"/>
    </xf>
    <xf numFmtId="165" fontId="6" fillId="0" borderId="14" xfId="0" applyNumberFormat="1" applyFont="1" applyFill="1" applyBorder="1"/>
    <xf numFmtId="0" fontId="0" fillId="26" borderId="14" xfId="0" applyFill="1" applyBorder="1"/>
    <xf numFmtId="0" fontId="6" fillId="0" borderId="14" xfId="0" applyFont="1" applyBorder="1"/>
    <xf numFmtId="165" fontId="9" fillId="0" borderId="14" xfId="0" applyNumberFormat="1" applyFont="1" applyFill="1" applyBorder="1"/>
    <xf numFmtId="2" fontId="0" fillId="0" borderId="14" xfId="0" applyNumberFormat="1" applyFill="1" applyBorder="1"/>
    <xf numFmtId="165" fontId="0" fillId="0" borderId="14" xfId="0" applyNumberFormat="1" applyFill="1" applyBorder="1"/>
    <xf numFmtId="2" fontId="0" fillId="0" borderId="0" xfId="0" applyNumberFormat="1" applyAlignment="1">
      <alignment wrapText="1"/>
    </xf>
    <xf numFmtId="2" fontId="6"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9" fillId="0" borderId="14" xfId="0" applyFont="1" applyBorder="1" applyAlignment="1">
      <alignment wrapText="1"/>
    </xf>
    <xf numFmtId="2" fontId="6" fillId="0" borderId="14" xfId="0" applyNumberFormat="1" applyFont="1" applyBorder="1"/>
    <xf numFmtId="2" fontId="6" fillId="0" borderId="0" xfId="0" applyNumberFormat="1" applyFont="1"/>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xf numFmtId="0" fontId="10" fillId="0" borderId="14" xfId="0" applyFont="1" applyBorder="1" applyAlignment="1">
      <alignment vertical="center" wrapText="1"/>
    </xf>
    <xf numFmtId="0" fontId="10" fillId="0" borderId="0" xfId="0" applyFont="1" applyAlignment="1">
      <alignment vertical="center"/>
    </xf>
    <xf numFmtId="2" fontId="10" fillId="0" borderId="0" xfId="0" applyNumberFormat="1" applyFont="1" applyAlignment="1">
      <alignment vertical="center"/>
    </xf>
    <xf numFmtId="8" fontId="10" fillId="0" borderId="0" xfId="0" applyNumberFormat="1" applyFont="1" applyAlignment="1">
      <alignment vertical="center"/>
    </xf>
    <xf numFmtId="0" fontId="12" fillId="0" borderId="14" xfId="0" applyFont="1" applyBorder="1" applyAlignment="1">
      <alignment vertical="center" wrapText="1"/>
    </xf>
    <xf numFmtId="0" fontId="12" fillId="27" borderId="13" xfId="0" applyFont="1" applyFill="1" applyBorder="1" applyAlignment="1">
      <alignment horizontal="center" vertical="center"/>
    </xf>
    <xf numFmtId="0" fontId="11" fillId="27" borderId="14" xfId="0" applyFont="1" applyFill="1" applyBorder="1" applyAlignment="1">
      <alignment vertical="center" wrapText="1"/>
    </xf>
    <xf numFmtId="0" fontId="12" fillId="27" borderId="14" xfId="0" applyFont="1" applyFill="1" applyBorder="1" applyAlignment="1">
      <alignment vertical="center"/>
    </xf>
    <xf numFmtId="2" fontId="11" fillId="27" borderId="14" xfId="0" applyNumberFormat="1" applyFont="1" applyFill="1" applyBorder="1" applyAlignment="1">
      <alignment vertical="center"/>
    </xf>
    <xf numFmtId="0" fontId="12" fillId="0" borderId="13" xfId="0" applyFont="1" applyFill="1" applyBorder="1" applyAlignment="1">
      <alignment horizontal="center" vertical="center"/>
    </xf>
    <xf numFmtId="0" fontId="12" fillId="0" borderId="14" xfId="0" applyFont="1" applyFill="1" applyBorder="1" applyAlignment="1">
      <alignment vertical="center" wrapText="1"/>
    </xf>
    <xf numFmtId="0" fontId="12" fillId="0" borderId="14" xfId="0" applyFont="1" applyFill="1" applyBorder="1" applyAlignment="1">
      <alignment vertical="center"/>
    </xf>
    <xf numFmtId="2" fontId="12" fillId="0" borderId="14" xfId="0" applyNumberFormat="1" applyFont="1" applyFill="1" applyBorder="1" applyAlignment="1">
      <alignment vertical="center"/>
    </xf>
    <xf numFmtId="0" fontId="12" fillId="27" borderId="11" xfId="0" applyFont="1" applyFill="1" applyBorder="1" applyAlignment="1">
      <alignment horizontal="center" vertical="center"/>
    </xf>
    <xf numFmtId="0" fontId="11" fillId="27" borderId="12" xfId="0" applyFont="1" applyFill="1" applyBorder="1" applyAlignment="1">
      <alignment vertical="center" wrapText="1"/>
    </xf>
    <xf numFmtId="0" fontId="12" fillId="27" borderId="12" xfId="0" applyFont="1" applyFill="1" applyBorder="1" applyAlignment="1">
      <alignment vertical="center"/>
    </xf>
    <xf numFmtId="2" fontId="11" fillId="27" borderId="12" xfId="0" applyNumberFormat="1" applyFont="1" applyFill="1" applyBorder="1" applyAlignment="1">
      <alignment vertical="center"/>
    </xf>
    <xf numFmtId="0" fontId="12"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12" fillId="0" borderId="15" xfId="0" applyFont="1" applyBorder="1" applyAlignment="1">
      <alignment vertical="center" wrapText="1"/>
    </xf>
    <xf numFmtId="0" fontId="12" fillId="27" borderId="35" xfId="0" applyFont="1" applyFill="1" applyBorder="1" applyAlignment="1">
      <alignment horizontal="center" vertical="center"/>
    </xf>
    <xf numFmtId="0" fontId="12" fillId="27" borderId="36" xfId="0" applyFont="1" applyFill="1" applyBorder="1" applyAlignment="1">
      <alignment vertical="center"/>
    </xf>
    <xf numFmtId="0" fontId="11" fillId="27" borderId="37" xfId="0" applyFont="1" applyFill="1" applyBorder="1" applyAlignment="1">
      <alignment horizontal="center" vertical="center" wrapText="1"/>
    </xf>
    <xf numFmtId="0" fontId="11" fillId="24" borderId="28" xfId="0" applyFont="1" applyFill="1" applyBorder="1" applyAlignment="1">
      <alignment horizontal="center" vertical="center" wrapText="1"/>
    </xf>
    <xf numFmtId="0" fontId="11" fillId="27" borderId="38" xfId="0" applyFont="1" applyFill="1" applyBorder="1" applyAlignment="1">
      <alignment horizontal="center" vertical="center" wrapText="1"/>
    </xf>
    <xf numFmtId="0" fontId="11" fillId="27" borderId="38" xfId="0" applyFont="1" applyFill="1" applyBorder="1" applyAlignment="1">
      <alignment horizontal="center" vertical="center"/>
    </xf>
    <xf numFmtId="0" fontId="10" fillId="24" borderId="35" xfId="0" applyFont="1" applyFill="1" applyBorder="1" applyAlignment="1">
      <alignment horizontal="center" vertical="center"/>
    </xf>
    <xf numFmtId="0" fontId="11" fillId="24" borderId="39" xfId="0" applyFont="1" applyFill="1" applyBorder="1" applyAlignment="1">
      <alignment horizontal="left" vertical="center" wrapText="1"/>
    </xf>
    <xf numFmtId="0" fontId="12" fillId="24" borderId="36" xfId="0" applyFont="1" applyFill="1" applyBorder="1" applyAlignment="1">
      <alignment horizontal="center" vertical="center" wrapText="1"/>
    </xf>
    <xf numFmtId="0" fontId="11" fillId="27" borderId="11" xfId="0" applyFont="1" applyFill="1" applyBorder="1" applyAlignment="1">
      <alignment horizontal="center" vertical="center" wrapText="1"/>
    </xf>
    <xf numFmtId="0" fontId="11" fillId="27" borderId="12" xfId="0" applyFont="1" applyFill="1" applyBorder="1" applyAlignment="1">
      <alignment vertical="center"/>
    </xf>
    <xf numFmtId="0" fontId="12" fillId="27" borderId="20" xfId="0" applyFont="1" applyFill="1" applyBorder="1" applyAlignment="1">
      <alignment vertical="center" wrapText="1"/>
    </xf>
    <xf numFmtId="9" fontId="12" fillId="0" borderId="14" xfId="0" applyNumberFormat="1" applyFont="1" applyFill="1" applyBorder="1" applyAlignment="1">
      <alignment vertical="center"/>
    </xf>
    <xf numFmtId="0" fontId="12" fillId="0" borderId="17" xfId="0" applyFont="1" applyFill="1" applyBorder="1" applyAlignment="1">
      <alignment vertical="center" wrapText="1"/>
    </xf>
    <xf numFmtId="0" fontId="12" fillId="0" borderId="17" xfId="0" applyFont="1" applyFill="1" applyBorder="1" applyAlignment="1">
      <alignment vertical="center"/>
    </xf>
    <xf numFmtId="2" fontId="12" fillId="0" borderId="17" xfId="0" applyNumberFormat="1" applyFont="1" applyFill="1" applyBorder="1" applyAlignment="1">
      <alignment vertical="center"/>
    </xf>
    <xf numFmtId="0" fontId="11" fillId="24" borderId="36" xfId="0" applyFont="1" applyFill="1" applyBorder="1" applyAlignment="1">
      <alignment horizontal="center" vertical="center" wrapText="1"/>
    </xf>
    <xf numFmtId="0" fontId="11" fillId="24" borderId="29" xfId="0" applyFont="1" applyFill="1" applyBorder="1" applyAlignment="1">
      <alignment horizontal="center" vertical="center" wrapText="1"/>
    </xf>
    <xf numFmtId="0" fontId="15" fillId="32" borderId="32" xfId="0" applyFont="1" applyFill="1" applyBorder="1" applyAlignment="1">
      <alignment horizontal="justify" vertical="top" wrapText="1"/>
    </xf>
    <xf numFmtId="9" fontId="0" fillId="0" borderId="0" xfId="0" applyNumberFormat="1"/>
    <xf numFmtId="0" fontId="12" fillId="0" borderId="15" xfId="0" applyFont="1" applyFill="1" applyBorder="1" applyAlignment="1">
      <alignment vertical="center" wrapText="1"/>
    </xf>
    <xf numFmtId="0" fontId="12" fillId="0" borderId="18" xfId="0" applyFont="1" applyFill="1" applyBorder="1" applyAlignment="1">
      <alignment vertical="center" wrapText="1"/>
    </xf>
    <xf numFmtId="0" fontId="13" fillId="33" borderId="35" xfId="0" applyFont="1" applyFill="1" applyBorder="1" applyAlignment="1">
      <alignment horizontal="center" vertical="center"/>
    </xf>
    <xf numFmtId="0" fontId="14" fillId="33" borderId="39" xfId="0" applyFont="1" applyFill="1" applyBorder="1" applyAlignment="1">
      <alignment vertical="center" wrapText="1"/>
    </xf>
    <xf numFmtId="0" fontId="14" fillId="33" borderId="36" xfId="0" applyFont="1" applyFill="1" applyBorder="1" applyAlignment="1">
      <alignment vertical="center"/>
    </xf>
    <xf numFmtId="0" fontId="14" fillId="33" borderId="29" xfId="0" applyFont="1" applyFill="1" applyBorder="1" applyAlignment="1">
      <alignment vertical="center"/>
    </xf>
    <xf numFmtId="0" fontId="14" fillId="33" borderId="30" xfId="0" applyFont="1" applyFill="1" applyBorder="1" applyAlignment="1">
      <alignment vertical="center" wrapText="1"/>
    </xf>
    <xf numFmtId="0" fontId="13" fillId="33" borderId="0" xfId="0" applyFont="1" applyFill="1" applyAlignment="1">
      <alignment vertical="center" wrapText="1"/>
    </xf>
    <xf numFmtId="0" fontId="12" fillId="27" borderId="12" xfId="0" applyFont="1" applyFill="1" applyBorder="1" applyAlignment="1">
      <alignment vertical="center" wrapText="1"/>
    </xf>
    <xf numFmtId="0" fontId="12" fillId="0" borderId="16" xfId="0" applyFont="1" applyFill="1" applyBorder="1" applyAlignment="1">
      <alignment horizontal="center" vertical="center"/>
    </xf>
    <xf numFmtId="2" fontId="11" fillId="27" borderId="12" xfId="0" applyNumberFormat="1" applyFont="1" applyFill="1" applyBorder="1" applyAlignment="1">
      <alignment vertical="center" wrapText="1"/>
    </xf>
    <xf numFmtId="0" fontId="12" fillId="24" borderId="16" xfId="0" applyFont="1" applyFill="1" applyBorder="1" applyAlignment="1">
      <alignment horizontal="center" vertical="center"/>
    </xf>
    <xf numFmtId="0" fontId="11" fillId="24" borderId="17" xfId="0" applyFont="1" applyFill="1" applyBorder="1" applyAlignment="1">
      <alignment vertical="center" wrapText="1"/>
    </xf>
    <xf numFmtId="0" fontId="12" fillId="24" borderId="17" xfId="0" applyFont="1" applyFill="1" applyBorder="1" applyAlignment="1">
      <alignment vertical="center"/>
    </xf>
    <xf numFmtId="2" fontId="11" fillId="24" borderId="17" xfId="0" applyNumberFormat="1" applyFont="1" applyFill="1" applyBorder="1" applyAlignment="1">
      <alignment vertical="center"/>
    </xf>
    <xf numFmtId="0" fontId="15" fillId="0" borderId="40" xfId="0" applyFont="1" applyBorder="1" applyAlignment="1">
      <alignment horizontal="justify" vertical="top" wrapText="1"/>
    </xf>
    <xf numFmtId="0" fontId="15" fillId="0" borderId="34" xfId="0" applyFont="1" applyBorder="1" applyAlignment="1">
      <alignment horizontal="justify" vertical="top" wrapText="1"/>
    </xf>
    <xf numFmtId="0" fontId="12" fillId="24" borderId="18" xfId="0" applyFont="1" applyFill="1" applyBorder="1" applyAlignment="1">
      <alignment vertical="center" wrapText="1"/>
    </xf>
    <xf numFmtId="2" fontId="11" fillId="27" borderId="36" xfId="0" applyNumberFormat="1" applyFont="1" applyFill="1" applyBorder="1" applyAlignment="1">
      <alignment vertical="center"/>
    </xf>
    <xf numFmtId="0" fontId="12" fillId="0" borderId="37" xfId="0" applyFont="1" applyBorder="1" applyAlignment="1">
      <alignment horizontal="center" vertical="center"/>
    </xf>
    <xf numFmtId="0" fontId="12" fillId="0" borderId="38" xfId="0" applyFont="1" applyBorder="1" applyAlignment="1">
      <alignment vertical="center" wrapText="1"/>
    </xf>
    <xf numFmtId="0" fontId="12" fillId="0" borderId="38" xfId="0" applyFont="1" applyBorder="1" applyAlignment="1">
      <alignment vertical="center"/>
    </xf>
    <xf numFmtId="0" fontId="11" fillId="24" borderId="36" xfId="0" applyFont="1" applyFill="1" applyBorder="1" applyAlignment="1">
      <alignment horizontal="left" vertical="center" wrapText="1"/>
    </xf>
    <xf numFmtId="0" fontId="11" fillId="27" borderId="12" xfId="0" applyFont="1" applyFill="1" applyBorder="1" applyAlignment="1">
      <alignment horizontal="center" vertical="center"/>
    </xf>
    <xf numFmtId="0" fontId="6" fillId="32" borderId="41" xfId="0" applyFont="1" applyFill="1" applyBorder="1" applyAlignment="1">
      <alignment horizontal="justify" vertical="top" wrapText="1"/>
    </xf>
    <xf numFmtId="0" fontId="6" fillId="32" borderId="42" xfId="0" applyFont="1" applyFill="1" applyBorder="1" applyAlignment="1">
      <alignment horizontal="justify" vertical="top" wrapText="1"/>
    </xf>
    <xf numFmtId="0" fontId="9" fillId="0" borderId="40" xfId="0" applyFont="1" applyBorder="1" applyAlignment="1">
      <alignment horizontal="justify" vertical="top" wrapText="1"/>
    </xf>
    <xf numFmtId="0" fontId="9" fillId="0" borderId="34" xfId="0" applyFont="1" applyBorder="1" applyAlignment="1">
      <alignment horizontal="justify" vertical="top" wrapText="1"/>
    </xf>
    <xf numFmtId="0" fontId="6" fillId="32" borderId="40" xfId="0" applyFont="1" applyFill="1" applyBorder="1" applyAlignment="1">
      <alignment horizontal="justify" vertical="top" wrapText="1"/>
    </xf>
    <xf numFmtId="0" fontId="6" fillId="32" borderId="34" xfId="0" applyFont="1" applyFill="1" applyBorder="1" applyAlignment="1">
      <alignment horizontal="justify" vertical="top" wrapText="1"/>
    </xf>
    <xf numFmtId="1" fontId="0" fillId="0" borderId="0" xfId="0" applyNumberFormat="1"/>
    <xf numFmtId="0" fontId="15" fillId="32" borderId="41" xfId="0" applyFont="1" applyFill="1" applyBorder="1" applyAlignment="1">
      <alignment horizontal="justify" vertical="top" wrapText="1"/>
    </xf>
    <xf numFmtId="0" fontId="15" fillId="32" borderId="42" xfId="0" applyFont="1" applyFill="1" applyBorder="1" applyAlignment="1">
      <alignment horizontal="justify" vertical="top" wrapText="1"/>
    </xf>
    <xf numFmtId="10" fontId="0" fillId="0" borderId="0" xfId="0" applyNumberFormat="1"/>
    <xf numFmtId="0" fontId="15" fillId="25" borderId="32" xfId="0" applyFont="1" applyFill="1" applyBorder="1" applyAlignment="1">
      <alignment horizontal="justify" vertical="top" wrapText="1"/>
    </xf>
    <xf numFmtId="0" fontId="9" fillId="25" borderId="34" xfId="0" applyFont="1" applyFill="1" applyBorder="1" applyAlignment="1">
      <alignment horizontal="justify" vertical="top" wrapText="1"/>
    </xf>
    <xf numFmtId="0" fontId="0" fillId="25" borderId="0" xfId="0" applyFill="1"/>
    <xf numFmtId="0" fontId="15"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5"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5" fillId="24" borderId="32" xfId="0" applyFont="1" applyFill="1" applyBorder="1" applyAlignment="1">
      <alignment horizontal="justify" vertical="top" wrapText="1"/>
    </xf>
    <xf numFmtId="1" fontId="0" fillId="24" borderId="0" xfId="0" applyNumberFormat="1" applyFill="1"/>
    <xf numFmtId="0" fontId="15" fillId="26" borderId="32" xfId="0" applyFont="1" applyFill="1" applyBorder="1" applyAlignment="1">
      <alignment horizontal="justify" vertical="top" wrapText="1"/>
    </xf>
    <xf numFmtId="1" fontId="0" fillId="26" borderId="0" xfId="0" applyNumberFormat="1" applyFill="1"/>
    <xf numFmtId="1" fontId="16" fillId="24" borderId="0" xfId="0" applyNumberFormat="1" applyFont="1" applyFill="1"/>
    <xf numFmtId="1" fontId="10" fillId="0" borderId="0" xfId="0" applyNumberFormat="1" applyFont="1"/>
    <xf numFmtId="1" fontId="14" fillId="33" borderId="36" xfId="0" applyNumberFormat="1" applyFont="1" applyFill="1" applyBorder="1" applyAlignment="1">
      <alignment vertical="center"/>
    </xf>
    <xf numFmtId="1" fontId="12" fillId="24" borderId="36" xfId="0" applyNumberFormat="1" applyFont="1" applyFill="1" applyBorder="1" applyAlignment="1">
      <alignment horizontal="center" vertical="center" wrapText="1"/>
    </xf>
    <xf numFmtId="1" fontId="11" fillId="27" borderId="38" xfId="0" applyNumberFormat="1" applyFont="1" applyFill="1" applyBorder="1" applyAlignment="1">
      <alignment horizontal="center" vertical="center"/>
    </xf>
    <xf numFmtId="1" fontId="11" fillId="27" borderId="12" xfId="0" applyNumberFormat="1" applyFont="1" applyFill="1" applyBorder="1" applyAlignment="1">
      <alignment vertical="center"/>
    </xf>
    <xf numFmtId="1" fontId="12" fillId="0" borderId="14" xfId="0" applyNumberFormat="1" applyFont="1" applyFill="1" applyBorder="1" applyAlignment="1">
      <alignment vertical="center"/>
    </xf>
    <xf numFmtId="1" fontId="12" fillId="0" borderId="17" xfId="0" applyNumberFormat="1" applyFont="1" applyFill="1" applyBorder="1" applyAlignment="1">
      <alignment vertical="center"/>
    </xf>
    <xf numFmtId="1" fontId="12" fillId="27" borderId="12" xfId="0" applyNumberFormat="1" applyFont="1" applyFill="1" applyBorder="1" applyAlignment="1">
      <alignment vertical="center"/>
    </xf>
    <xf numFmtId="1" fontId="12" fillId="0" borderId="38" xfId="0" applyNumberFormat="1" applyFont="1" applyBorder="1" applyAlignment="1">
      <alignment vertical="center"/>
    </xf>
    <xf numFmtId="1" fontId="11" fillId="27" borderId="12" xfId="0" applyNumberFormat="1" applyFont="1" applyFill="1" applyBorder="1" applyAlignment="1">
      <alignment horizontal="center" vertical="center"/>
    </xf>
    <xf numFmtId="1" fontId="12" fillId="27" borderId="14" xfId="0" applyNumberFormat="1" applyFont="1" applyFill="1" applyBorder="1" applyAlignment="1">
      <alignment vertical="center"/>
    </xf>
    <xf numFmtId="1" fontId="12" fillId="24" borderId="17" xfId="0" applyNumberFormat="1" applyFont="1" applyFill="1" applyBorder="1" applyAlignment="1">
      <alignment vertical="center"/>
    </xf>
    <xf numFmtId="1" fontId="10" fillId="0" borderId="0" xfId="0" applyNumberFormat="1" applyFont="1" applyAlignment="1">
      <alignment vertical="center"/>
    </xf>
    <xf numFmtId="1" fontId="11" fillId="27" borderId="38" xfId="0" applyNumberFormat="1" applyFont="1" applyFill="1" applyBorder="1" applyAlignment="1">
      <alignment horizontal="center" vertical="center" wrapText="1"/>
    </xf>
    <xf numFmtId="2" fontId="12" fillId="0" borderId="43" xfId="0" applyNumberFormat="1" applyFont="1" applyFill="1" applyBorder="1" applyAlignment="1">
      <alignment vertical="center"/>
    </xf>
    <xf numFmtId="2" fontId="12" fillId="0" borderId="16" xfId="0" applyNumberFormat="1" applyFont="1" applyFill="1" applyBorder="1" applyAlignment="1">
      <alignment horizontal="center" vertical="center"/>
    </xf>
    <xf numFmtId="2" fontId="12" fillId="0" borderId="13" xfId="0" applyNumberFormat="1" applyFont="1" applyFill="1" applyBorder="1" applyAlignment="1">
      <alignment horizontal="center" vertical="center"/>
    </xf>
    <xf numFmtId="0" fontId="12" fillId="35" borderId="14" xfId="0" applyFont="1" applyFill="1" applyBorder="1" applyAlignment="1">
      <alignment vertical="center" wrapText="1"/>
    </xf>
    <xf numFmtId="0" fontId="12" fillId="35" borderId="14" xfId="0" applyFont="1" applyFill="1" applyBorder="1" applyAlignment="1">
      <alignment vertical="center"/>
    </xf>
    <xf numFmtId="1" fontId="12" fillId="35" borderId="14" xfId="0" applyNumberFormat="1" applyFont="1" applyFill="1" applyBorder="1" applyAlignment="1">
      <alignment vertical="center"/>
    </xf>
    <xf numFmtId="2" fontId="12" fillId="35" borderId="14" xfId="0" applyNumberFormat="1" applyFont="1" applyFill="1" applyBorder="1" applyAlignment="1">
      <alignment vertical="center"/>
    </xf>
    <xf numFmtId="0" fontId="12" fillId="35" borderId="13" xfId="0" applyFont="1" applyFill="1" applyBorder="1" applyAlignment="1">
      <alignment horizontal="center" vertical="center"/>
    </xf>
    <xf numFmtId="0" fontId="12" fillId="35" borderId="15" xfId="0" applyFont="1" applyFill="1" applyBorder="1" applyAlignment="1">
      <alignment vertical="center" wrapText="1"/>
    </xf>
    <xf numFmtId="0" fontId="12" fillId="35" borderId="16" xfId="0" applyFont="1" applyFill="1" applyBorder="1" applyAlignment="1">
      <alignment horizontal="center" vertical="center"/>
    </xf>
    <xf numFmtId="0" fontId="12" fillId="35" borderId="17" xfId="0" applyFont="1" applyFill="1" applyBorder="1" applyAlignment="1">
      <alignment vertical="center" wrapText="1"/>
    </xf>
    <xf numFmtId="0" fontId="12" fillId="35" borderId="17" xfId="0" applyFont="1" applyFill="1" applyBorder="1" applyAlignment="1">
      <alignment vertical="center"/>
    </xf>
    <xf numFmtId="2" fontId="12" fillId="35" borderId="17" xfId="0" applyNumberFormat="1" applyFont="1" applyFill="1" applyBorder="1" applyAlignment="1">
      <alignment vertical="center"/>
    </xf>
    <xf numFmtId="0" fontId="12" fillId="35" borderId="18" xfId="0" applyFont="1" applyFill="1" applyBorder="1" applyAlignment="1">
      <alignment vertical="center" wrapText="1"/>
    </xf>
    <xf numFmtId="0" fontId="19" fillId="0" borderId="14" xfId="0" applyFont="1" applyFill="1" applyBorder="1" applyAlignment="1">
      <alignment vertical="center" wrapText="1"/>
    </xf>
    <xf numFmtId="0" fontId="19" fillId="0" borderId="14" xfId="1" applyFont="1" applyFill="1" applyBorder="1" applyAlignment="1">
      <alignment vertical="center" wrapText="1"/>
    </xf>
    <xf numFmtId="0" fontId="19" fillId="0" borderId="14" xfId="1" applyFont="1" applyFill="1" applyBorder="1" applyAlignment="1">
      <alignment vertical="center"/>
    </xf>
    <xf numFmtId="0" fontId="19" fillId="0" borderId="17" xfId="0" applyFont="1" applyFill="1" applyBorder="1" applyAlignment="1">
      <alignment vertical="center" wrapText="1"/>
    </xf>
    <xf numFmtId="0" fontId="10" fillId="0" borderId="17" xfId="0" applyFont="1" applyBorder="1" applyAlignment="1">
      <alignment vertical="center" wrapText="1"/>
    </xf>
    <xf numFmtId="1" fontId="12" fillId="27" borderId="20" xfId="0" applyNumberFormat="1" applyFont="1" applyFill="1" applyBorder="1" applyAlignment="1">
      <alignment vertical="center" wrapText="1"/>
    </xf>
    <xf numFmtId="0" fontId="11" fillId="0" borderId="13" xfId="0" applyFont="1" applyFill="1" applyBorder="1" applyAlignment="1">
      <alignment horizontal="center" vertical="center"/>
    </xf>
    <xf numFmtId="0" fontId="11" fillId="0" borderId="14" xfId="0" applyFont="1" applyFill="1" applyBorder="1" applyAlignment="1">
      <alignment vertical="center" wrapText="1"/>
    </xf>
    <xf numFmtId="0" fontId="11" fillId="0" borderId="14" xfId="0" applyFont="1" applyFill="1" applyBorder="1" applyAlignment="1">
      <alignment vertical="center"/>
    </xf>
    <xf numFmtId="1" fontId="11" fillId="0" borderId="14" xfId="0" applyNumberFormat="1" applyFont="1" applyFill="1" applyBorder="1" applyAlignment="1">
      <alignment vertical="center"/>
    </xf>
    <xf numFmtId="2" fontId="11" fillId="0" borderId="14" xfId="0" applyNumberFormat="1" applyFont="1" applyFill="1" applyBorder="1" applyAlignment="1">
      <alignment vertical="center"/>
    </xf>
    <xf numFmtId="0" fontId="11" fillId="0" borderId="15" xfId="0" applyFont="1" applyFill="1" applyBorder="1" applyAlignment="1">
      <alignment vertical="center" wrapText="1"/>
    </xf>
    <xf numFmtId="1" fontId="11" fillId="27" borderId="20" xfId="0" applyNumberFormat="1" applyFont="1" applyFill="1" applyBorder="1" applyAlignment="1">
      <alignment vertical="center" wrapText="1"/>
    </xf>
    <xf numFmtId="1" fontId="10" fillId="0" borderId="14" xfId="0" applyNumberFormat="1" applyFont="1" applyBorder="1"/>
    <xf numFmtId="0" fontId="10" fillId="0" borderId="14" xfId="0" applyFont="1" applyBorder="1"/>
    <xf numFmtId="1" fontId="21" fillId="0" borderId="14" xfId="0" applyNumberFormat="1" applyFont="1" applyBorder="1"/>
    <xf numFmtId="1" fontId="10" fillId="0" borderId="14" xfId="0" applyNumberFormat="1" applyFont="1" applyFill="1" applyBorder="1"/>
    <xf numFmtId="0" fontId="12" fillId="0" borderId="14" xfId="0" applyFont="1" applyBorder="1" applyAlignment="1">
      <alignment vertical="center"/>
    </xf>
    <xf numFmtId="1" fontId="12" fillId="0" borderId="14" xfId="0" applyNumberFormat="1" applyFont="1" applyBorder="1" applyAlignment="1">
      <alignment vertical="center"/>
    </xf>
    <xf numFmtId="2" fontId="12" fillId="0" borderId="14" xfId="0" applyNumberFormat="1"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12" fillId="0" borderId="21" xfId="0" applyFont="1" applyFill="1" applyBorder="1" applyAlignment="1">
      <alignment vertical="center" wrapText="1"/>
    </xf>
    <xf numFmtId="2" fontId="11" fillId="27" borderId="20" xfId="0" applyNumberFormat="1" applyFont="1" applyFill="1" applyBorder="1" applyAlignment="1">
      <alignment vertical="center"/>
    </xf>
    <xf numFmtId="2" fontId="12" fillId="0" borderId="15" xfId="0" applyNumberFormat="1" applyFont="1" applyFill="1" applyBorder="1" applyAlignment="1">
      <alignment vertical="center"/>
    </xf>
    <xf numFmtId="2" fontId="11" fillId="0" borderId="15" xfId="0" applyNumberFormat="1" applyFont="1" applyFill="1" applyBorder="1" applyAlignment="1">
      <alignment vertical="center"/>
    </xf>
    <xf numFmtId="2" fontId="12" fillId="0" borderId="18" xfId="0" applyNumberFormat="1" applyFont="1" applyFill="1" applyBorder="1" applyAlignment="1">
      <alignment vertical="center"/>
    </xf>
    <xf numFmtId="0" fontId="12" fillId="27" borderId="44" xfId="0" applyFont="1" applyFill="1" applyBorder="1" applyAlignment="1">
      <alignment vertical="center" wrapText="1"/>
    </xf>
    <xf numFmtId="0" fontId="11" fillId="27" borderId="36" xfId="0" applyFont="1" applyFill="1" applyBorder="1" applyAlignment="1">
      <alignment vertical="center" wrapText="1"/>
    </xf>
    <xf numFmtId="1" fontId="12" fillId="27" borderId="36" xfId="0" applyNumberFormat="1" applyFont="1" applyFill="1" applyBorder="1" applyAlignment="1">
      <alignment vertical="center"/>
    </xf>
    <xf numFmtId="2" fontId="12" fillId="27" borderId="36" xfId="0" applyNumberFormat="1" applyFont="1" applyFill="1" applyBorder="1" applyAlignment="1">
      <alignment vertical="center"/>
    </xf>
    <xf numFmtId="0" fontId="12" fillId="0" borderId="21" xfId="0" applyFont="1" applyBorder="1" applyAlignment="1">
      <alignment vertical="center" wrapText="1"/>
    </xf>
    <xf numFmtId="0" fontId="12" fillId="0" borderId="13" xfId="0" applyFont="1" applyBorder="1" applyAlignment="1">
      <alignment horizontal="center" vertical="center"/>
    </xf>
    <xf numFmtId="0" fontId="11" fillId="27" borderId="45" xfId="0" applyFont="1" applyFill="1" applyBorder="1" applyAlignment="1">
      <alignment horizontal="center" vertical="center"/>
    </xf>
    <xf numFmtId="0" fontId="44" fillId="0" borderId="14" xfId="0" applyFont="1" applyBorder="1" applyAlignment="1">
      <alignment horizontal="left" readingOrder="1"/>
    </xf>
    <xf numFmtId="0" fontId="44" fillId="0" borderId="17" xfId="0" applyFont="1" applyBorder="1" applyAlignment="1">
      <alignment horizontal="left" readingOrder="1"/>
    </xf>
    <xf numFmtId="1" fontId="21" fillId="0" borderId="21" xfId="0" applyNumberFormat="1" applyFont="1" applyBorder="1"/>
    <xf numFmtId="1" fontId="10" fillId="0" borderId="21" xfId="0" applyNumberFormat="1" applyFont="1" applyFill="1" applyBorder="1"/>
    <xf numFmtId="0" fontId="12" fillId="0" borderId="13" xfId="0" applyFont="1" applyFill="1" applyBorder="1" applyAlignment="1">
      <alignment vertical="center" wrapText="1"/>
    </xf>
    <xf numFmtId="0" fontId="11" fillId="0" borderId="13" xfId="0" applyFont="1" applyFill="1" applyBorder="1" applyAlignment="1">
      <alignment vertical="center" wrapText="1"/>
    </xf>
    <xf numFmtId="0" fontId="12" fillId="0" borderId="16" xfId="0" applyFont="1" applyFill="1" applyBorder="1" applyAlignment="1">
      <alignment vertical="center" wrapText="1"/>
    </xf>
    <xf numFmtId="1" fontId="21" fillId="0" borderId="11" xfId="0" applyNumberFormat="1" applyFont="1" applyFill="1" applyBorder="1"/>
    <xf numFmtId="1" fontId="21" fillId="0" borderId="12" xfId="0" applyNumberFormat="1" applyFont="1" applyBorder="1"/>
    <xf numFmtId="1" fontId="21" fillId="0" borderId="20" xfId="0" applyNumberFormat="1" applyFont="1" applyBorder="1"/>
    <xf numFmtId="1" fontId="21" fillId="0" borderId="13" xfId="0" applyNumberFormat="1" applyFont="1" applyBorder="1"/>
    <xf numFmtId="1" fontId="21" fillId="0" borderId="15" xfId="0" applyNumberFormat="1" applyFont="1" applyBorder="1"/>
    <xf numFmtId="1" fontId="10" fillId="0" borderId="13" xfId="0" applyNumberFormat="1" applyFont="1" applyFill="1" applyBorder="1"/>
    <xf numFmtId="1" fontId="10" fillId="0" borderId="15" xfId="0" applyNumberFormat="1" applyFont="1" applyBorder="1"/>
    <xf numFmtId="0" fontId="10" fillId="0" borderId="13" xfId="0" applyFont="1" applyBorder="1"/>
    <xf numFmtId="1" fontId="10" fillId="0" borderId="16" xfId="0" applyNumberFormat="1" applyFont="1" applyFill="1" applyBorder="1"/>
    <xf numFmtId="1" fontId="10" fillId="0" borderId="17" xfId="0" applyNumberFormat="1" applyFont="1" applyBorder="1"/>
    <xf numFmtId="1" fontId="10" fillId="0" borderId="18" xfId="0" applyNumberFormat="1" applyFont="1" applyBorder="1"/>
    <xf numFmtId="0" fontId="10" fillId="0" borderId="15" xfId="0" applyFont="1" applyBorder="1"/>
    <xf numFmtId="1" fontId="10" fillId="0" borderId="17" xfId="0" applyNumberFormat="1" applyFont="1" applyFill="1" applyBorder="1"/>
    <xf numFmtId="0" fontId="11" fillId="24" borderId="46" xfId="0" applyFont="1" applyFill="1" applyBorder="1" applyAlignment="1">
      <alignment horizontal="center" vertical="center" wrapText="1"/>
    </xf>
    <xf numFmtId="0" fontId="11" fillId="27" borderId="47" xfId="0" applyFont="1" applyFill="1" applyBorder="1" applyAlignment="1">
      <alignment horizontal="center" vertical="center" wrapText="1"/>
    </xf>
    <xf numFmtId="2" fontId="11" fillId="27" borderId="48" xfId="0" applyNumberFormat="1" applyFont="1" applyFill="1" applyBorder="1" applyAlignment="1">
      <alignment vertical="center"/>
    </xf>
    <xf numFmtId="2" fontId="12" fillId="0" borderId="49" xfId="0" applyNumberFormat="1" applyFont="1" applyFill="1" applyBorder="1" applyAlignment="1">
      <alignment vertical="center"/>
    </xf>
    <xf numFmtId="2" fontId="11" fillId="0" borderId="49" xfId="0" applyNumberFormat="1" applyFont="1" applyFill="1" applyBorder="1" applyAlignment="1">
      <alignment vertical="center"/>
    </xf>
    <xf numFmtId="2" fontId="12" fillId="0" borderId="50" xfId="0" applyNumberFormat="1" applyFont="1" applyFill="1" applyBorder="1" applyAlignment="1">
      <alignment vertical="center"/>
    </xf>
    <xf numFmtId="2" fontId="11" fillId="27" borderId="48" xfId="0" applyNumberFormat="1" applyFont="1" applyFill="1" applyBorder="1" applyAlignment="1">
      <alignment vertical="center" wrapText="1"/>
    </xf>
    <xf numFmtId="2" fontId="12" fillId="35" borderId="49" xfId="0" applyNumberFormat="1" applyFont="1" applyFill="1" applyBorder="1" applyAlignment="1">
      <alignment vertical="center"/>
    </xf>
    <xf numFmtId="2" fontId="12" fillId="35" borderId="50" xfId="0" applyNumberFormat="1" applyFont="1" applyFill="1" applyBorder="1" applyAlignment="1">
      <alignment vertical="center"/>
    </xf>
    <xf numFmtId="2" fontId="11" fillId="27" borderId="51" xfId="0" applyNumberFormat="1" applyFont="1" applyFill="1" applyBorder="1" applyAlignment="1">
      <alignment vertical="center"/>
    </xf>
    <xf numFmtId="2" fontId="12" fillId="0" borderId="49" xfId="0" applyNumberFormat="1" applyFont="1" applyBorder="1" applyAlignment="1">
      <alignment vertical="center"/>
    </xf>
    <xf numFmtId="0" fontId="12" fillId="27" borderId="35" xfId="0" applyFont="1" applyFill="1" applyBorder="1" applyAlignment="1">
      <alignment vertical="center" wrapText="1"/>
    </xf>
    <xf numFmtId="0" fontId="12" fillId="0" borderId="11" xfId="0" applyFont="1" applyFill="1" applyBorder="1" applyAlignment="1">
      <alignment vertical="center" wrapText="1"/>
    </xf>
    <xf numFmtId="0" fontId="12" fillId="0" borderId="20" xfId="0" applyFont="1" applyFill="1" applyBorder="1" applyAlignment="1">
      <alignment vertical="center" wrapText="1"/>
    </xf>
    <xf numFmtId="1" fontId="10" fillId="0" borderId="43" xfId="0" applyNumberFormat="1" applyFont="1" applyBorder="1"/>
    <xf numFmtId="0" fontId="10" fillId="0" borderId="43" xfId="0" applyFont="1" applyBorder="1"/>
    <xf numFmtId="0" fontId="12" fillId="27" borderId="36" xfId="0" applyFont="1" applyFill="1" applyBorder="1" applyAlignment="1">
      <alignment vertical="center" wrapText="1"/>
    </xf>
    <xf numFmtId="1" fontId="12" fillId="27" borderId="35" xfId="0" applyNumberFormat="1" applyFont="1" applyFill="1" applyBorder="1" applyAlignment="1">
      <alignment vertical="center" wrapText="1"/>
    </xf>
    <xf numFmtId="1" fontId="12" fillId="27" borderId="36" xfId="0" applyNumberFormat="1" applyFont="1" applyFill="1" applyBorder="1" applyAlignment="1">
      <alignment vertical="center" wrapText="1"/>
    </xf>
    <xf numFmtId="1" fontId="12" fillId="27" borderId="29" xfId="0" applyNumberFormat="1" applyFont="1" applyFill="1" applyBorder="1" applyAlignment="1">
      <alignment vertical="center" wrapText="1"/>
    </xf>
    <xf numFmtId="0" fontId="12" fillId="27" borderId="11" xfId="0" applyFont="1" applyFill="1" applyBorder="1" applyAlignment="1">
      <alignment vertical="center" wrapText="1"/>
    </xf>
    <xf numFmtId="1" fontId="12" fillId="27" borderId="12" xfId="0" applyNumberFormat="1" applyFont="1" applyFill="1" applyBorder="1" applyAlignment="1">
      <alignment vertical="center" wrapText="1"/>
    </xf>
    <xf numFmtId="1" fontId="12" fillId="27" borderId="44" xfId="0" applyNumberFormat="1" applyFont="1" applyFill="1" applyBorder="1" applyAlignment="1">
      <alignment vertical="center" wrapText="1"/>
    </xf>
    <xf numFmtId="1" fontId="10" fillId="0" borderId="21" xfId="0" applyNumberFormat="1" applyFont="1" applyBorder="1"/>
    <xf numFmtId="2" fontId="11" fillId="0" borderId="21" xfId="0" applyNumberFormat="1" applyFont="1" applyFill="1" applyBorder="1" applyAlignment="1">
      <alignment vertical="center"/>
    </xf>
    <xf numFmtId="1" fontId="10" fillId="0" borderId="22" xfId="0" applyNumberFormat="1" applyFont="1" applyBorder="1"/>
    <xf numFmtId="1" fontId="11" fillId="27" borderId="12" xfId="0" applyNumberFormat="1" applyFont="1" applyFill="1" applyBorder="1" applyAlignment="1">
      <alignment vertical="center" wrapText="1"/>
    </xf>
    <xf numFmtId="1" fontId="11" fillId="27" borderId="44" xfId="0" applyNumberFormat="1" applyFont="1" applyFill="1" applyBorder="1" applyAlignment="1">
      <alignment vertical="center" wrapText="1"/>
    </xf>
    <xf numFmtId="1" fontId="10" fillId="0" borderId="22" xfId="0" applyNumberFormat="1" applyFont="1" applyFill="1" applyBorder="1"/>
    <xf numFmtId="0" fontId="12" fillId="35" borderId="13" xfId="0" applyFont="1" applyFill="1" applyBorder="1" applyAlignment="1">
      <alignment vertical="center" wrapText="1"/>
    </xf>
    <xf numFmtId="0" fontId="12" fillId="35" borderId="16" xfId="0" applyFont="1" applyFill="1" applyBorder="1" applyAlignment="1">
      <alignment vertical="center" wrapText="1"/>
    </xf>
    <xf numFmtId="1" fontId="12" fillId="27" borderId="39" xfId="0" applyNumberFormat="1" applyFont="1" applyFill="1" applyBorder="1" applyAlignment="1">
      <alignment vertical="center" wrapText="1"/>
    </xf>
    <xf numFmtId="0" fontId="12" fillId="0" borderId="13" xfId="0" applyFont="1" applyBorder="1" applyAlignment="1">
      <alignment vertical="center" wrapText="1"/>
    </xf>
    <xf numFmtId="2" fontId="11" fillId="27" borderId="29" xfId="0" applyNumberFormat="1" applyFont="1" applyFill="1" applyBorder="1" applyAlignment="1">
      <alignment vertical="center"/>
    </xf>
    <xf numFmtId="2" fontId="11" fillId="27" borderId="39" xfId="0" applyNumberFormat="1" applyFont="1" applyFill="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pplyAlignment="1">
      <alignment vertical="center"/>
    </xf>
    <xf numFmtId="1" fontId="12" fillId="0" borderId="0" xfId="0" applyNumberFormat="1" applyFont="1" applyBorder="1" applyAlignment="1">
      <alignment vertical="center"/>
    </xf>
    <xf numFmtId="2" fontId="12" fillId="0" borderId="0" xfId="0" applyNumberFormat="1" applyFont="1" applyBorder="1" applyAlignment="1">
      <alignment vertical="center"/>
    </xf>
    <xf numFmtId="1" fontId="10" fillId="0" borderId="0" xfId="0" applyNumberFormat="1" applyFont="1" applyBorder="1"/>
    <xf numFmtId="0" fontId="10" fillId="0" borderId="0" xfId="0" applyFont="1" applyBorder="1"/>
    <xf numFmtId="0" fontId="12" fillId="0" borderId="52" xfId="0" applyFont="1" applyBorder="1" applyAlignment="1">
      <alignment horizontal="center" vertical="center"/>
    </xf>
    <xf numFmtId="0" fontId="12" fillId="0" borderId="43" xfId="0" applyFont="1" applyBorder="1" applyAlignment="1">
      <alignment vertical="center" wrapText="1"/>
    </xf>
    <xf numFmtId="0" fontId="12" fillId="0" borderId="43" xfId="0" applyFont="1" applyBorder="1" applyAlignment="1">
      <alignment vertical="center"/>
    </xf>
    <xf numFmtId="1" fontId="12" fillId="0" borderId="43" xfId="0" applyNumberFormat="1" applyFont="1" applyBorder="1" applyAlignment="1">
      <alignment vertical="center"/>
    </xf>
    <xf numFmtId="2" fontId="12" fillId="0" borderId="43" xfId="0" applyNumberFormat="1" applyFont="1" applyBorder="1" applyAlignment="1">
      <alignment vertical="center"/>
    </xf>
    <xf numFmtId="2" fontId="12" fillId="0" borderId="53" xfId="0" applyNumberFormat="1" applyFont="1" applyBorder="1" applyAlignment="1">
      <alignment vertical="center"/>
    </xf>
    <xf numFmtId="0" fontId="12" fillId="0" borderId="52" xfId="0" applyFont="1" applyBorder="1" applyAlignment="1">
      <alignment vertical="center" wrapText="1"/>
    </xf>
    <xf numFmtId="0" fontId="12" fillId="0" borderId="54" xfId="0" applyFont="1" applyBorder="1" applyAlignment="1">
      <alignment vertical="center" wrapText="1"/>
    </xf>
    <xf numFmtId="1" fontId="10" fillId="0" borderId="55" xfId="0" applyNumberFormat="1" applyFont="1" applyBorder="1"/>
    <xf numFmtId="1" fontId="10" fillId="0" borderId="54" xfId="0" applyNumberFormat="1" applyFont="1" applyBorder="1"/>
    <xf numFmtId="0" fontId="11" fillId="24" borderId="39" xfId="0" applyFont="1" applyFill="1" applyBorder="1" applyAlignment="1">
      <alignment horizontal="center" vertical="center" wrapText="1"/>
    </xf>
    <xf numFmtId="0" fontId="11" fillId="27" borderId="35" xfId="0" applyFont="1" applyFill="1" applyBorder="1" applyAlignment="1">
      <alignment horizontal="center" vertical="center" wrapText="1"/>
    </xf>
    <xf numFmtId="0" fontId="11" fillId="27" borderId="36" xfId="0" applyFont="1" applyFill="1" applyBorder="1" applyAlignment="1">
      <alignment horizontal="center" vertical="center"/>
    </xf>
    <xf numFmtId="1" fontId="11" fillId="27" borderId="36" xfId="0" applyNumberFormat="1" applyFont="1" applyFill="1" applyBorder="1" applyAlignment="1">
      <alignment horizontal="center" vertical="center"/>
    </xf>
    <xf numFmtId="0" fontId="11" fillId="27" borderId="36" xfId="0" applyFont="1" applyFill="1" applyBorder="1" applyAlignment="1">
      <alignment vertical="center"/>
    </xf>
    <xf numFmtId="0" fontId="12" fillId="27" borderId="39" xfId="0" applyFont="1" applyFill="1" applyBorder="1" applyAlignment="1">
      <alignment vertical="center" wrapText="1"/>
    </xf>
    <xf numFmtId="0" fontId="11" fillId="27" borderId="29" xfId="0" applyFont="1" applyFill="1" applyBorder="1" applyAlignment="1">
      <alignment vertical="center" wrapText="1"/>
    </xf>
    <xf numFmtId="0" fontId="12" fillId="0" borderId="22" xfId="0" applyFont="1" applyFill="1" applyBorder="1" applyAlignment="1">
      <alignment vertical="center" wrapText="1"/>
    </xf>
    <xf numFmtId="0" fontId="12" fillId="27" borderId="36" xfId="0" applyFont="1" applyFill="1" applyBorder="1" applyAlignment="1">
      <alignment horizontal="left" vertical="center" wrapText="1"/>
    </xf>
    <xf numFmtId="2" fontId="12" fillId="27" borderId="39" xfId="0" applyNumberFormat="1" applyFont="1" applyFill="1" applyBorder="1" applyAlignment="1">
      <alignment vertical="center" wrapText="1"/>
    </xf>
    <xf numFmtId="0" fontId="11" fillId="0" borderId="38" xfId="0" applyFont="1" applyBorder="1" applyAlignment="1">
      <alignment vertical="center"/>
    </xf>
    <xf numFmtId="0" fontId="12" fillId="0" borderId="47" xfId="0" applyFont="1" applyBorder="1" applyAlignment="1">
      <alignment vertical="center"/>
    </xf>
    <xf numFmtId="1" fontId="10" fillId="0" borderId="38" xfId="0" applyNumberFormat="1" applyFont="1" applyBorder="1"/>
    <xf numFmtId="0" fontId="10" fillId="0" borderId="38" xfId="0" applyFont="1" applyBorder="1"/>
    <xf numFmtId="1" fontId="10" fillId="0" borderId="12" xfId="0" applyNumberFormat="1" applyFont="1" applyBorder="1"/>
    <xf numFmtId="0" fontId="10" fillId="0" borderId="20" xfId="0" applyFont="1" applyBorder="1"/>
    <xf numFmtId="2" fontId="11" fillId="24" borderId="18" xfId="0" applyNumberFormat="1" applyFont="1" applyFill="1" applyBorder="1" applyAlignment="1">
      <alignment vertical="center"/>
    </xf>
    <xf numFmtId="1" fontId="10" fillId="0" borderId="44" xfId="0" applyNumberFormat="1" applyFont="1" applyBorder="1"/>
    <xf numFmtId="2" fontId="11" fillId="24" borderId="22" xfId="0" applyNumberFormat="1" applyFont="1" applyFill="1" applyBorder="1" applyAlignment="1">
      <alignment vertical="center"/>
    </xf>
    <xf numFmtId="2" fontId="12" fillId="0" borderId="20" xfId="0" applyNumberFormat="1" applyFont="1" applyBorder="1" applyAlignment="1">
      <alignment vertical="center" wrapText="1"/>
    </xf>
    <xf numFmtId="0" fontId="12" fillId="0" borderId="44" xfId="0" applyFont="1" applyBorder="1" applyAlignment="1">
      <alignment vertical="center" wrapText="1"/>
    </xf>
    <xf numFmtId="0" fontId="12" fillId="24" borderId="22" xfId="0" applyFont="1" applyFill="1" applyBorder="1" applyAlignment="1">
      <alignment vertical="center" wrapText="1"/>
    </xf>
    <xf numFmtId="2" fontId="11" fillId="27" borderId="15" xfId="0" applyNumberFormat="1" applyFont="1" applyFill="1" applyBorder="1" applyAlignment="1">
      <alignment vertical="center"/>
    </xf>
    <xf numFmtId="0" fontId="49" fillId="36" borderId="14" xfId="0" applyFont="1" applyFill="1" applyBorder="1" applyAlignment="1">
      <alignment vertical="top"/>
    </xf>
    <xf numFmtId="0" fontId="50" fillId="0" borderId="0" xfId="0" applyFont="1" applyAlignment="1">
      <alignment vertical="top"/>
    </xf>
    <xf numFmtId="0" fontId="52" fillId="37" borderId="14" xfId="0" applyFont="1" applyFill="1" applyBorder="1" applyAlignment="1">
      <alignment vertical="top" wrapText="1"/>
    </xf>
    <xf numFmtId="0" fontId="51" fillId="0" borderId="14" xfId="0" applyFont="1" applyBorder="1" applyAlignment="1">
      <alignment vertical="top" wrapText="1"/>
    </xf>
    <xf numFmtId="0" fontId="53" fillId="0" borderId="14" xfId="1" applyFont="1" applyFill="1" applyBorder="1" applyAlignment="1" applyProtection="1">
      <alignment horizontal="left" vertical="top" wrapText="1"/>
      <protection locked="0"/>
    </xf>
    <xf numFmtId="0" fontId="53" fillId="38" borderId="0" xfId="0" applyFont="1" applyFill="1" applyAlignment="1" applyProtection="1">
      <alignment horizontal="left" vertical="top" wrapText="1"/>
    </xf>
    <xf numFmtId="0" fontId="53" fillId="0" borderId="14" xfId="0" applyFont="1" applyBorder="1" applyAlignment="1" applyProtection="1">
      <alignment horizontal="left" vertical="top"/>
    </xf>
    <xf numFmtId="0" fontId="53" fillId="0" borderId="14" xfId="0" applyFont="1" applyFill="1" applyBorder="1" applyAlignment="1" applyProtection="1">
      <alignment horizontal="left" vertical="top" wrapText="1"/>
    </xf>
    <xf numFmtId="2" fontId="53" fillId="0" borderId="14" xfId="303" applyNumberFormat="1" applyFont="1" applyFill="1" applyBorder="1" applyAlignment="1" applyProtection="1">
      <alignment horizontal="left" vertical="top"/>
      <protection locked="0"/>
    </xf>
    <xf numFmtId="0" fontId="53" fillId="38" borderId="0" xfId="0" applyFont="1" applyFill="1" applyAlignment="1" applyProtection="1">
      <alignment horizontal="left" vertical="top"/>
    </xf>
    <xf numFmtId="2" fontId="53" fillId="0" borderId="14" xfId="303" applyNumberFormat="1" applyFont="1" applyBorder="1" applyAlignment="1" applyProtection="1">
      <alignment horizontal="left" vertical="top"/>
      <protection locked="0"/>
    </xf>
    <xf numFmtId="0" fontId="53" fillId="38" borderId="14" xfId="0" applyFont="1" applyFill="1" applyBorder="1" applyAlignment="1" applyProtection="1">
      <alignment horizontal="left" vertical="top" wrapText="1"/>
    </xf>
    <xf numFmtId="0" fontId="53" fillId="38" borderId="0" xfId="0" applyFont="1" applyFill="1" applyBorder="1" applyAlignment="1" applyProtection="1">
      <alignment horizontal="left" vertical="top" wrapText="1"/>
    </xf>
    <xf numFmtId="0" fontId="53" fillId="38" borderId="0" xfId="1" applyFont="1" applyFill="1" applyAlignment="1" applyProtection="1">
      <alignment horizontal="left" vertical="top" wrapText="1"/>
      <protection locked="0"/>
    </xf>
    <xf numFmtId="0" fontId="53" fillId="0" borderId="0" xfId="1" applyFont="1" applyAlignment="1" applyProtection="1">
      <alignment horizontal="left" vertical="top" wrapText="1"/>
      <protection locked="0"/>
    </xf>
    <xf numFmtId="0" fontId="53" fillId="0" borderId="14" xfId="0" applyFont="1" applyBorder="1" applyAlignment="1" applyProtection="1">
      <alignment horizontal="left" vertical="top" wrapText="1"/>
      <protection locked="0"/>
    </xf>
    <xf numFmtId="0" fontId="54" fillId="0" borderId="0" xfId="1" applyFont="1" applyFill="1" applyAlignment="1" applyProtection="1">
      <alignment horizontal="left" vertical="top" wrapText="1"/>
      <protection locked="0"/>
    </xf>
    <xf numFmtId="0" fontId="53" fillId="38" borderId="14" xfId="1" applyFont="1" applyFill="1" applyBorder="1" applyAlignment="1" applyProtection="1">
      <alignment horizontal="left" vertical="top" wrapText="1"/>
      <protection locked="0"/>
    </xf>
    <xf numFmtId="2" fontId="53" fillId="0" borderId="14" xfId="303" applyNumberFormat="1" applyFont="1" applyBorder="1" applyAlignment="1" applyProtection="1">
      <alignment horizontal="left" vertical="top" wrapText="1"/>
      <protection locked="0"/>
    </xf>
    <xf numFmtId="0" fontId="55" fillId="37" borderId="14" xfId="1" applyFont="1" applyFill="1" applyBorder="1" applyAlignment="1" applyProtection="1">
      <alignment horizontal="left" vertical="top" wrapText="1"/>
      <protection locked="0"/>
    </xf>
    <xf numFmtId="166" fontId="53" fillId="0" borderId="14" xfId="314" applyNumberFormat="1" applyFont="1" applyFill="1" applyBorder="1" applyAlignment="1" applyProtection="1">
      <alignment horizontal="left" vertical="top" wrapText="1"/>
      <protection locked="0"/>
    </xf>
    <xf numFmtId="0" fontId="53" fillId="0" borderId="14" xfId="1" applyFont="1" applyFill="1" applyBorder="1" applyAlignment="1">
      <alignment horizontal="left" vertical="top" wrapText="1"/>
    </xf>
    <xf numFmtId="2" fontId="53" fillId="0" borderId="14" xfId="303" applyNumberFormat="1" applyFont="1" applyFill="1" applyBorder="1" applyAlignment="1">
      <alignment horizontal="left" vertical="top" wrapText="1"/>
    </xf>
    <xf numFmtId="2" fontId="55" fillId="0" borderId="14" xfId="314" applyNumberFormat="1" applyFont="1" applyBorder="1" applyAlignment="1" applyProtection="1">
      <alignment horizontal="left" vertical="top" wrapText="1"/>
      <protection locked="0"/>
    </xf>
    <xf numFmtId="166" fontId="55" fillId="37" borderId="14" xfId="314" applyNumberFormat="1" applyFont="1" applyFill="1" applyBorder="1" applyAlignment="1" applyProtection="1">
      <alignment horizontal="left" vertical="top" wrapText="1"/>
      <protection locked="0"/>
    </xf>
    <xf numFmtId="166" fontId="55" fillId="39" borderId="14" xfId="314" applyNumberFormat="1" applyFont="1" applyFill="1" applyBorder="1" applyAlignment="1" applyProtection="1">
      <alignment horizontal="left" vertical="top" wrapText="1"/>
      <protection locked="0"/>
    </xf>
    <xf numFmtId="166" fontId="53" fillId="38" borderId="14" xfId="314" applyNumberFormat="1" applyFont="1" applyFill="1" applyBorder="1" applyAlignment="1" applyProtection="1">
      <alignment horizontal="left" vertical="top" wrapText="1"/>
      <protection locked="0"/>
    </xf>
    <xf numFmtId="2" fontId="55" fillId="37" borderId="14" xfId="314" applyNumberFormat="1" applyFont="1" applyFill="1" applyBorder="1" applyAlignment="1" applyProtection="1">
      <alignment horizontal="left" vertical="top" wrapText="1"/>
      <protection locked="0"/>
    </xf>
    <xf numFmtId="0" fontId="56" fillId="0" borderId="0" xfId="1" applyFont="1" applyAlignment="1" applyProtection="1">
      <alignment horizontal="left" vertical="top" wrapText="1"/>
      <protection locked="0"/>
    </xf>
    <xf numFmtId="0" fontId="56" fillId="35" borderId="0" xfId="1" applyFont="1" applyFill="1" applyBorder="1" applyAlignment="1" applyProtection="1">
      <alignment horizontal="left" vertical="top" wrapText="1"/>
      <protection locked="0"/>
    </xf>
    <xf numFmtId="0" fontId="46" fillId="0" borderId="14" xfId="1" applyFont="1" applyFill="1" applyBorder="1" applyAlignment="1" applyProtection="1">
      <alignment horizontal="left" vertical="top" wrapText="1"/>
      <protection locked="0"/>
    </xf>
    <xf numFmtId="166" fontId="57" fillId="0" borderId="14" xfId="314" applyNumberFormat="1" applyFont="1" applyBorder="1" applyAlignment="1" applyProtection="1">
      <alignment horizontal="left" vertical="top" wrapText="1"/>
      <protection locked="0"/>
    </xf>
    <xf numFmtId="166" fontId="57" fillId="38" borderId="14" xfId="314" applyNumberFormat="1" applyFont="1" applyFill="1" applyBorder="1" applyAlignment="1" applyProtection="1">
      <alignment horizontal="left" vertical="top" wrapText="1"/>
      <protection locked="0"/>
    </xf>
    <xf numFmtId="166" fontId="56" fillId="0" borderId="0" xfId="1" applyNumberFormat="1" applyFont="1" applyAlignment="1" applyProtection="1">
      <alignment horizontal="left" vertical="top" wrapText="1"/>
      <protection locked="0"/>
    </xf>
    <xf numFmtId="43" fontId="56" fillId="0" borderId="0" xfId="1" applyNumberFormat="1" applyFont="1" applyAlignment="1" applyProtection="1">
      <alignment horizontal="left" vertical="top" wrapText="1"/>
      <protection locked="0"/>
    </xf>
    <xf numFmtId="0" fontId="55" fillId="38" borderId="0" xfId="1" applyFont="1" applyFill="1" applyAlignment="1" applyProtection="1">
      <alignment horizontal="left" vertical="top" wrapText="1"/>
      <protection locked="0"/>
    </xf>
    <xf numFmtId="0" fontId="55" fillId="39" borderId="14" xfId="1" applyFont="1" applyFill="1" applyBorder="1" applyAlignment="1" applyProtection="1">
      <alignment horizontal="left" vertical="top" wrapText="1"/>
      <protection locked="0"/>
    </xf>
    <xf numFmtId="2" fontId="55" fillId="37" borderId="14" xfId="303" applyNumberFormat="1" applyFont="1" applyFill="1" applyBorder="1" applyAlignment="1" applyProtection="1">
      <alignment horizontal="left" vertical="top" wrapText="1"/>
      <protection locked="0"/>
    </xf>
    <xf numFmtId="166" fontId="53" fillId="0" borderId="14" xfId="314" applyNumberFormat="1" applyFont="1" applyBorder="1" applyAlignment="1" applyProtection="1">
      <alignment horizontal="left" vertical="top" wrapText="1"/>
      <protection locked="0"/>
    </xf>
    <xf numFmtId="166" fontId="53" fillId="0" borderId="0" xfId="314" applyNumberFormat="1" applyFont="1" applyBorder="1" applyAlignment="1" applyProtection="1">
      <alignment horizontal="left" vertical="top" wrapText="1"/>
      <protection locked="0"/>
    </xf>
    <xf numFmtId="0" fontId="54" fillId="0" borderId="0" xfId="1" applyFont="1" applyFill="1" applyBorder="1" applyAlignment="1" applyProtection="1">
      <alignment horizontal="left" vertical="top" wrapText="1"/>
      <protection locked="0"/>
    </xf>
    <xf numFmtId="166" fontId="55" fillId="0" borderId="0" xfId="314" applyNumberFormat="1" applyFont="1" applyBorder="1" applyAlignment="1" applyProtection="1">
      <alignment horizontal="left" vertical="top" wrapText="1"/>
      <protection locked="0"/>
    </xf>
    <xf numFmtId="0" fontId="58" fillId="0" borderId="0" xfId="1" applyFont="1" applyFill="1" applyAlignment="1" applyProtection="1">
      <alignment horizontal="left" vertical="top" wrapText="1"/>
      <protection locked="0"/>
    </xf>
    <xf numFmtId="0" fontId="53" fillId="35" borderId="0" xfId="1" applyFont="1" applyFill="1" applyBorder="1" applyAlignment="1" applyProtection="1">
      <alignment horizontal="left" vertical="top" wrapText="1"/>
      <protection locked="0"/>
    </xf>
    <xf numFmtId="167" fontId="53" fillId="0" borderId="14" xfId="477" applyNumberFormat="1" applyFont="1" applyFill="1" applyBorder="1" applyAlignment="1" applyProtection="1">
      <alignment horizontal="left" vertical="top" wrapText="1"/>
      <protection locked="0"/>
    </xf>
    <xf numFmtId="0" fontId="59" fillId="35" borderId="0" xfId="1" applyFont="1" applyFill="1" applyBorder="1" applyAlignment="1" applyProtection="1">
      <alignment horizontal="left" vertical="top" wrapText="1"/>
      <protection locked="0"/>
    </xf>
    <xf numFmtId="0" fontId="59" fillId="0" borderId="0" xfId="1" applyFont="1" applyFill="1" applyBorder="1" applyAlignment="1" applyProtection="1">
      <alignment horizontal="left" vertical="top" wrapText="1"/>
      <protection locked="0"/>
    </xf>
    <xf numFmtId="167" fontId="55" fillId="37" borderId="14" xfId="477" applyNumberFormat="1" applyFont="1" applyFill="1" applyBorder="1" applyAlignment="1" applyProtection="1">
      <alignment horizontal="left" vertical="top" wrapText="1"/>
      <protection locked="0"/>
    </xf>
    <xf numFmtId="166" fontId="60" fillId="37" borderId="14" xfId="314" applyNumberFormat="1" applyFont="1" applyFill="1" applyBorder="1" applyAlignment="1" applyProtection="1">
      <alignment horizontal="left" vertical="top" wrapText="1"/>
      <protection locked="0"/>
    </xf>
    <xf numFmtId="37" fontId="57" fillId="38" borderId="14" xfId="305" applyNumberFormat="1" applyFont="1" applyFill="1" applyBorder="1" applyAlignment="1">
      <alignment horizontal="left" vertical="top" wrapText="1"/>
    </xf>
    <xf numFmtId="43" fontId="53" fillId="38" borderId="14" xfId="314" applyNumberFormat="1" applyFont="1" applyFill="1" applyBorder="1" applyAlignment="1" applyProtection="1">
      <alignment horizontal="left" vertical="top" wrapText="1"/>
      <protection locked="0"/>
    </xf>
    <xf numFmtId="0" fontId="56" fillId="0" borderId="0" xfId="1" applyFont="1" applyFill="1" applyAlignment="1" applyProtection="1">
      <alignment horizontal="left" vertical="top" wrapText="1"/>
      <protection locked="0"/>
    </xf>
    <xf numFmtId="0" fontId="61" fillId="0" borderId="14" xfId="0" applyFont="1" applyBorder="1" applyAlignment="1">
      <alignment vertical="center" wrapText="1"/>
    </xf>
    <xf numFmtId="0" fontId="4" fillId="0" borderId="14" xfId="1" applyFont="1" applyFill="1" applyBorder="1" applyAlignment="1" applyProtection="1">
      <alignment horizontal="left" vertical="top" wrapText="1"/>
      <protection locked="0"/>
    </xf>
    <xf numFmtId="166" fontId="57" fillId="0" borderId="14" xfId="314" applyNumberFormat="1" applyFont="1" applyBorder="1" applyAlignment="1" applyProtection="1">
      <alignment vertical="top" wrapText="1"/>
      <protection locked="0"/>
    </xf>
    <xf numFmtId="0" fontId="61" fillId="0" borderId="14" xfId="0" applyFont="1" applyBorder="1" applyAlignment="1">
      <alignment horizontal="center" vertical="center" wrapText="1"/>
    </xf>
    <xf numFmtId="0" fontId="63" fillId="0" borderId="14" xfId="0" applyFont="1" applyBorder="1" applyAlignment="1">
      <alignment horizontal="left" vertical="top" wrapText="1"/>
    </xf>
    <xf numFmtId="0" fontId="53" fillId="0" borderId="14" xfId="1" applyFont="1" applyFill="1" applyBorder="1" applyAlignment="1" applyProtection="1">
      <alignment horizontal="left" vertical="top" wrapText="1"/>
    </xf>
    <xf numFmtId="0" fontId="53" fillId="38" borderId="14" xfId="0" applyFont="1" applyFill="1" applyBorder="1" applyAlignment="1" applyProtection="1">
      <alignment horizontal="left" vertical="top"/>
      <protection locked="0"/>
    </xf>
    <xf numFmtId="0" fontId="53" fillId="38" borderId="14" xfId="0" applyFont="1" applyFill="1" applyBorder="1" applyAlignment="1" applyProtection="1">
      <alignment horizontal="left" vertical="top" wrapText="1"/>
      <protection locked="0"/>
    </xf>
    <xf numFmtId="0" fontId="63" fillId="0" borderId="21" xfId="0" applyFont="1" applyBorder="1" applyAlignment="1" applyProtection="1">
      <alignment horizontal="left" vertical="top" wrapText="1"/>
    </xf>
    <xf numFmtId="0" fontId="53" fillId="38" borderId="0" xfId="1" applyFont="1" applyFill="1" applyAlignment="1" applyProtection="1">
      <alignment horizontal="left" vertical="top" wrapText="1"/>
    </xf>
    <xf numFmtId="0" fontId="3" fillId="0" borderId="14" xfId="1" applyFont="1" applyFill="1" applyBorder="1" applyAlignment="1" applyProtection="1">
      <alignment horizontal="left" vertical="top" wrapText="1"/>
    </xf>
    <xf numFmtId="0" fontId="2" fillId="0" borderId="14" xfId="1" applyFont="1" applyFill="1" applyBorder="1" applyAlignment="1" applyProtection="1">
      <alignment horizontal="left" vertical="top" wrapText="1"/>
    </xf>
    <xf numFmtId="0" fontId="53" fillId="0" borderId="14" xfId="0" applyFont="1" applyBorder="1" applyAlignment="1">
      <alignment horizontal="left" vertical="top" wrapText="1"/>
    </xf>
    <xf numFmtId="0" fontId="53" fillId="0" borderId="0" xfId="1" applyFont="1" applyFill="1" applyAlignment="1" applyProtection="1">
      <alignment horizontal="left" vertical="top" wrapText="1"/>
      <protection locked="0"/>
    </xf>
    <xf numFmtId="0" fontId="55" fillId="0" borderId="14" xfId="1" applyFont="1" applyFill="1" applyBorder="1" applyAlignment="1" applyProtection="1">
      <alignment horizontal="left" vertical="top" wrapText="1"/>
      <protection locked="0"/>
    </xf>
    <xf numFmtId="168" fontId="64" fillId="41" borderId="14" xfId="0" applyNumberFormat="1" applyFont="1" applyFill="1" applyBorder="1" applyAlignment="1">
      <alignment vertical="top" wrapText="1"/>
    </xf>
    <xf numFmtId="168" fontId="48" fillId="42" borderId="14" xfId="0" applyNumberFormat="1" applyFont="1" applyFill="1" applyBorder="1" applyAlignment="1">
      <alignment horizontal="left" vertical="center" wrapText="1"/>
    </xf>
    <xf numFmtId="168" fontId="48" fillId="42" borderId="14" xfId="0" applyNumberFormat="1" applyFont="1" applyFill="1" applyBorder="1" applyAlignment="1">
      <alignment horizontal="left" vertical="center"/>
    </xf>
    <xf numFmtId="0" fontId="53" fillId="37" borderId="14" xfId="1" applyFont="1" applyFill="1" applyBorder="1" applyAlignment="1" applyProtection="1">
      <alignment horizontal="left" vertical="top" wrapText="1"/>
      <protection locked="0"/>
    </xf>
    <xf numFmtId="168" fontId="64" fillId="41" borderId="21" xfId="0" applyNumberFormat="1" applyFont="1" applyFill="1" applyBorder="1" applyAlignment="1" applyProtection="1">
      <alignment vertical="top"/>
    </xf>
    <xf numFmtId="0" fontId="63" fillId="0" borderId="60" xfId="0" applyFont="1" applyBorder="1" applyAlignment="1" applyProtection="1">
      <alignment horizontal="left" vertical="top" wrapText="1"/>
    </xf>
    <xf numFmtId="0" fontId="55" fillId="37" borderId="21" xfId="1" applyFont="1" applyFill="1" applyBorder="1" applyAlignment="1" applyProtection="1">
      <alignment horizontal="left" vertical="top" wrapText="1"/>
    </xf>
    <xf numFmtId="168" fontId="48" fillId="42" borderId="21" xfId="0" applyNumberFormat="1" applyFont="1" applyFill="1" applyBorder="1" applyAlignment="1" applyProtection="1">
      <alignment horizontal="left" vertical="center" wrapText="1"/>
    </xf>
    <xf numFmtId="168" fontId="48" fillId="42" borderId="60" xfId="0" applyNumberFormat="1" applyFont="1" applyFill="1" applyBorder="1" applyAlignment="1" applyProtection="1">
      <alignment horizontal="left" vertical="center" wrapText="1"/>
    </xf>
    <xf numFmtId="168" fontId="48" fillId="42" borderId="21" xfId="0" applyNumberFormat="1" applyFont="1" applyFill="1" applyBorder="1" applyAlignment="1" applyProtection="1">
      <alignment horizontal="left" vertical="center"/>
    </xf>
    <xf numFmtId="0" fontId="53" fillId="38" borderId="0" xfId="1" applyFont="1" applyFill="1" applyAlignment="1" applyProtection="1">
      <alignment horizontal="left" vertical="center" wrapText="1"/>
      <protection locked="0"/>
    </xf>
    <xf numFmtId="0" fontId="53" fillId="0" borderId="14" xfId="1" applyFont="1" applyBorder="1" applyAlignment="1" applyProtection="1">
      <alignment horizontal="center" vertical="center" wrapText="1"/>
      <protection locked="0"/>
    </xf>
    <xf numFmtId="0" fontId="53" fillId="38" borderId="14" xfId="1" applyFont="1" applyFill="1" applyBorder="1" applyAlignment="1" applyProtection="1">
      <alignment horizontal="center" vertical="center" wrapText="1"/>
      <protection locked="0"/>
    </xf>
    <xf numFmtId="0" fontId="53" fillId="38" borderId="0" xfId="1" applyFont="1" applyFill="1" applyAlignment="1" applyProtection="1">
      <alignment horizontal="center" vertical="center" wrapText="1"/>
      <protection locked="0"/>
    </xf>
    <xf numFmtId="0" fontId="51" fillId="0" borderId="14" xfId="0" applyFont="1" applyBorder="1" applyAlignment="1">
      <alignment horizontal="center" vertical="center" wrapText="1"/>
    </xf>
    <xf numFmtId="0" fontId="48" fillId="43" borderId="14" xfId="1" applyFont="1" applyFill="1" applyBorder="1" applyAlignment="1" applyProtection="1">
      <alignment horizontal="center" vertical="top" wrapText="1"/>
      <protection locked="0"/>
    </xf>
    <xf numFmtId="0" fontId="55" fillId="39" borderId="14" xfId="1" applyFont="1" applyFill="1" applyBorder="1" applyAlignment="1" applyProtection="1">
      <alignment horizontal="center" vertical="center" wrapText="1"/>
      <protection locked="0"/>
    </xf>
    <xf numFmtId="0" fontId="48" fillId="43" borderId="14" xfId="1" applyNumberFormat="1" applyFont="1" applyFill="1" applyBorder="1" applyAlignment="1" applyProtection="1">
      <alignment horizontal="left" vertical="top" wrapText="1"/>
      <protection locked="0"/>
    </xf>
    <xf numFmtId="0" fontId="48" fillId="42" borderId="14" xfId="1" applyNumberFormat="1" applyFont="1" applyFill="1" applyBorder="1" applyAlignment="1" applyProtection="1">
      <alignment horizontal="left" vertical="top" wrapText="1"/>
      <protection locked="0"/>
    </xf>
    <xf numFmtId="0" fontId="55" fillId="0" borderId="14" xfId="1" applyFont="1" applyFill="1" applyBorder="1" applyAlignment="1" applyProtection="1">
      <alignment horizontal="center" vertical="center" wrapText="1"/>
      <protection locked="0"/>
    </xf>
    <xf numFmtId="0" fontId="48" fillId="43" borderId="14" xfId="1" applyNumberFormat="1" applyFont="1" applyFill="1" applyBorder="1" applyAlignment="1" applyProtection="1">
      <alignment horizontal="left" vertical="center" wrapText="1"/>
      <protection locked="0"/>
    </xf>
    <xf numFmtId="0" fontId="48" fillId="42" borderId="14" xfId="1" applyNumberFormat="1" applyFont="1" applyFill="1" applyBorder="1" applyAlignment="1" applyProtection="1">
      <alignment horizontal="left" vertical="center" wrapText="1"/>
      <protection locked="0"/>
    </xf>
    <xf numFmtId="0" fontId="48" fillId="42" borderId="14" xfId="1" applyNumberFormat="1" applyFont="1" applyFill="1" applyBorder="1" applyAlignment="1" applyProtection="1">
      <alignment horizontal="center" vertical="center" wrapText="1"/>
      <protection locked="0"/>
    </xf>
    <xf numFmtId="0" fontId="48" fillId="42" borderId="14" xfId="1" applyFont="1" applyFill="1" applyBorder="1" applyAlignment="1" applyProtection="1">
      <alignment horizontal="center" vertical="center" wrapText="1"/>
      <protection locked="0"/>
    </xf>
    <xf numFmtId="0" fontId="48" fillId="42" borderId="14" xfId="1" applyFont="1" applyFill="1" applyBorder="1" applyAlignment="1" applyProtection="1">
      <alignment horizontal="left" vertical="center" wrapText="1"/>
      <protection locked="0"/>
    </xf>
    <xf numFmtId="0" fontId="48" fillId="42" borderId="14" xfId="1" applyFont="1" applyFill="1" applyBorder="1" applyAlignment="1" applyProtection="1">
      <alignment vertical="center" wrapText="1"/>
      <protection locked="0"/>
    </xf>
    <xf numFmtId="0" fontId="53" fillId="44" borderId="14" xfId="1" applyFont="1" applyFill="1" applyBorder="1" applyAlignment="1" applyProtection="1">
      <alignment horizontal="left" vertical="top" wrapText="1"/>
      <protection locked="0"/>
    </xf>
    <xf numFmtId="0" fontId="53" fillId="39" borderId="14" xfId="1" applyFont="1" applyFill="1" applyBorder="1" applyAlignment="1" applyProtection="1">
      <alignment horizontal="left" vertical="top" wrapText="1"/>
      <protection locked="0"/>
    </xf>
    <xf numFmtId="0" fontId="53" fillId="41" borderId="14" xfId="1" applyFont="1" applyFill="1" applyBorder="1" applyAlignment="1" applyProtection="1">
      <alignment horizontal="center" vertical="center" wrapText="1"/>
      <protection locked="0"/>
    </xf>
    <xf numFmtId="0" fontId="47" fillId="42" borderId="14" xfId="1" applyNumberFormat="1" applyFont="1" applyFill="1" applyBorder="1" applyAlignment="1" applyProtection="1">
      <alignment horizontal="center" vertical="center" wrapText="1"/>
      <protection locked="0"/>
    </xf>
    <xf numFmtId="0" fontId="47" fillId="42" borderId="14" xfId="1" applyFont="1" applyFill="1" applyBorder="1" applyAlignment="1" applyProtection="1">
      <alignment horizontal="center" vertical="center" wrapText="1"/>
      <protection locked="0"/>
    </xf>
    <xf numFmtId="0" fontId="53" fillId="0" borderId="0" xfId="1" applyFont="1" applyAlignment="1" applyProtection="1">
      <alignment vertical="center" wrapText="1"/>
      <protection locked="0"/>
    </xf>
    <xf numFmtId="0" fontId="53" fillId="0" borderId="0" xfId="1" applyFont="1" applyAlignment="1" applyProtection="1">
      <alignment horizontal="center" vertical="center" wrapText="1"/>
      <protection locked="0"/>
    </xf>
    <xf numFmtId="0" fontId="53" fillId="0" borderId="0" xfId="1" applyFont="1" applyFill="1" applyAlignment="1" applyProtection="1">
      <alignment horizontal="center" vertical="center" wrapText="1"/>
      <protection locked="0"/>
    </xf>
    <xf numFmtId="0" fontId="63" fillId="0" borderId="57" xfId="0" applyFont="1" applyBorder="1" applyAlignment="1">
      <alignment horizontal="left" vertical="center" wrapText="1"/>
    </xf>
    <xf numFmtId="0" fontId="53" fillId="0" borderId="14" xfId="1" applyFont="1" applyFill="1" applyBorder="1" applyAlignment="1" applyProtection="1">
      <alignment horizontal="left" vertical="center" wrapText="1"/>
      <protection locked="0"/>
    </xf>
    <xf numFmtId="1" fontId="53" fillId="0" borderId="14" xfId="303" applyNumberFormat="1" applyFont="1" applyFill="1" applyBorder="1" applyAlignment="1" applyProtection="1">
      <alignment horizontal="center" vertical="center" wrapText="1"/>
      <protection locked="0"/>
    </xf>
    <xf numFmtId="0" fontId="53" fillId="0" borderId="14" xfId="1" applyFont="1" applyFill="1" applyBorder="1" applyAlignment="1" applyProtection="1">
      <alignment vertical="center" wrapText="1"/>
      <protection locked="0"/>
    </xf>
    <xf numFmtId="0" fontId="53" fillId="0" borderId="0" xfId="1" applyFont="1" applyFill="1" applyAlignment="1" applyProtection="1">
      <alignment vertical="center" wrapText="1"/>
      <protection locked="0"/>
    </xf>
    <xf numFmtId="0" fontId="63" fillId="0" borderId="14" xfId="0" applyFont="1" applyBorder="1" applyAlignment="1">
      <alignment horizontal="left" vertical="center" wrapText="1"/>
    </xf>
    <xf numFmtId="0" fontId="63" fillId="0" borderId="13" xfId="0" applyFont="1" applyBorder="1" applyAlignment="1" applyProtection="1">
      <alignment horizontal="left" vertical="center" wrapText="1"/>
      <protection locked="0"/>
    </xf>
    <xf numFmtId="0" fontId="53" fillId="39" borderId="14" xfId="1" applyFont="1" applyFill="1" applyBorder="1" applyAlignment="1" applyProtection="1">
      <alignment horizontal="center" vertical="center" wrapText="1"/>
      <protection locked="0"/>
    </xf>
    <xf numFmtId="0" fontId="55" fillId="39" borderId="14" xfId="1" applyFont="1" applyFill="1" applyBorder="1" applyAlignment="1" applyProtection="1">
      <alignment horizontal="left" vertical="center" wrapText="1"/>
      <protection locked="0"/>
    </xf>
    <xf numFmtId="1" fontId="55" fillId="39" borderId="14" xfId="303" applyNumberFormat="1" applyFont="1" applyFill="1" applyBorder="1" applyAlignment="1" applyProtection="1">
      <alignment horizontal="center" vertical="center" wrapText="1"/>
      <protection locked="0"/>
    </xf>
    <xf numFmtId="0" fontId="53" fillId="39" borderId="14" xfId="1" applyFont="1" applyFill="1" applyBorder="1" applyAlignment="1" applyProtection="1">
      <alignment horizontal="left" vertical="center" wrapText="1"/>
      <protection locked="0"/>
    </xf>
    <xf numFmtId="2" fontId="55" fillId="39" borderId="14" xfId="303" applyNumberFormat="1" applyFont="1" applyFill="1" applyBorder="1" applyAlignment="1" applyProtection="1">
      <alignment horizontal="center" vertical="center" wrapText="1"/>
      <protection locked="0"/>
    </xf>
    <xf numFmtId="0" fontId="55" fillId="0" borderId="0" xfId="1" applyFont="1" applyFill="1" applyAlignment="1" applyProtection="1">
      <alignment vertical="center" wrapText="1"/>
      <protection locked="0"/>
    </xf>
    <xf numFmtId="1" fontId="53" fillId="0" borderId="14" xfId="303" applyNumberFormat="1" applyFont="1" applyBorder="1" applyAlignment="1" applyProtection="1">
      <alignment vertical="center" wrapText="1"/>
      <protection locked="0"/>
    </xf>
    <xf numFmtId="2" fontId="53" fillId="0" borderId="14" xfId="303" applyNumberFormat="1" applyFont="1" applyFill="1" applyBorder="1" applyAlignment="1" applyProtection="1">
      <alignment vertical="center" wrapText="1"/>
      <protection locked="0"/>
    </xf>
    <xf numFmtId="0" fontId="53" fillId="0" borderId="14" xfId="1" applyFont="1" applyBorder="1" applyAlignment="1" applyProtection="1">
      <alignment vertical="center" wrapText="1"/>
      <protection locked="0"/>
    </xf>
    <xf numFmtId="1" fontId="55" fillId="39" borderId="14" xfId="303" applyNumberFormat="1" applyFont="1" applyFill="1" applyBorder="1" applyAlignment="1" applyProtection="1">
      <alignment vertical="center" wrapText="1"/>
      <protection locked="0"/>
    </xf>
    <xf numFmtId="2" fontId="55" fillId="39" borderId="14" xfId="303" applyNumberFormat="1" applyFont="1" applyFill="1" applyBorder="1" applyAlignment="1" applyProtection="1">
      <alignment vertical="center" wrapText="1"/>
      <protection locked="0"/>
    </xf>
    <xf numFmtId="0" fontId="55" fillId="0" borderId="0" xfId="1" applyFont="1" applyAlignment="1" applyProtection="1">
      <alignment vertical="center" wrapText="1"/>
      <protection locked="0"/>
    </xf>
    <xf numFmtId="0" fontId="53" fillId="0" borderId="0" xfId="1" applyFont="1" applyAlignment="1" applyProtection="1">
      <alignment horizontal="left" vertical="center" wrapText="1"/>
      <protection locked="0"/>
    </xf>
    <xf numFmtId="0" fontId="55" fillId="37" borderId="14" xfId="1" applyFont="1" applyFill="1" applyBorder="1" applyAlignment="1" applyProtection="1">
      <alignment horizontal="left" vertical="center" wrapText="1"/>
      <protection locked="0"/>
    </xf>
    <xf numFmtId="0" fontId="53" fillId="44" borderId="14" xfId="1" applyFont="1" applyFill="1" applyBorder="1" applyAlignment="1" applyProtection="1">
      <alignment horizontal="center" vertical="center" wrapText="1"/>
      <protection locked="0"/>
    </xf>
    <xf numFmtId="0" fontId="48" fillId="44" borderId="14" xfId="1" applyFont="1" applyFill="1" applyBorder="1" applyAlignment="1" applyProtection="1">
      <alignment horizontal="left" vertical="center" wrapText="1"/>
      <protection locked="0"/>
    </xf>
    <xf numFmtId="0" fontId="48" fillId="44" borderId="14" xfId="1" applyFont="1" applyFill="1" applyBorder="1" applyAlignment="1" applyProtection="1">
      <alignment vertical="center" wrapText="1"/>
      <protection locked="0"/>
    </xf>
    <xf numFmtId="0" fontId="55" fillId="44" borderId="21" xfId="1" applyFont="1" applyFill="1" applyBorder="1" applyAlignment="1" applyProtection="1">
      <alignment horizontal="left" vertical="top" wrapText="1"/>
    </xf>
    <xf numFmtId="166" fontId="48" fillId="43" borderId="14" xfId="314" applyNumberFormat="1" applyFont="1" applyFill="1" applyBorder="1" applyAlignment="1" applyProtection="1">
      <alignment horizontal="center" vertical="center" wrapText="1"/>
      <protection locked="0"/>
    </xf>
    <xf numFmtId="0" fontId="55" fillId="39" borderId="14" xfId="0" applyFont="1" applyFill="1" applyBorder="1" applyAlignment="1" applyProtection="1">
      <alignment horizontal="left" vertical="top" wrapText="1"/>
      <protection locked="0"/>
    </xf>
    <xf numFmtId="2" fontId="55" fillId="39" borderId="14" xfId="314" applyNumberFormat="1" applyFont="1" applyFill="1" applyBorder="1" applyAlignment="1" applyProtection="1">
      <alignment horizontal="left" vertical="top" wrapText="1"/>
      <protection locked="0"/>
    </xf>
    <xf numFmtId="166" fontId="48" fillId="44" borderId="14" xfId="314" applyNumberFormat="1" applyFont="1" applyFill="1" applyBorder="1" applyAlignment="1" applyProtection="1">
      <alignment horizontal="center" vertical="center" wrapText="1"/>
      <protection locked="0"/>
    </xf>
    <xf numFmtId="0" fontId="1" fillId="0" borderId="14" xfId="1" applyFont="1" applyFill="1" applyBorder="1" applyAlignment="1" applyProtection="1">
      <alignment horizontal="left" vertical="top" wrapText="1"/>
      <protection locked="0"/>
    </xf>
    <xf numFmtId="0" fontId="48" fillId="43" borderId="14" xfId="1" applyFont="1" applyFill="1" applyBorder="1" applyAlignment="1" applyProtection="1">
      <alignment horizontal="center" vertical="center" wrapText="1"/>
      <protection locked="0"/>
    </xf>
    <xf numFmtId="0" fontId="53" fillId="0" borderId="14" xfId="1" applyFont="1" applyBorder="1" applyAlignment="1" applyProtection="1">
      <alignment horizontal="left" vertical="top" wrapText="1"/>
      <protection locked="0"/>
    </xf>
    <xf numFmtId="0" fontId="63" fillId="0" borderId="14" xfId="0" applyFont="1" applyBorder="1" applyAlignment="1" applyProtection="1">
      <alignment horizontal="left" vertical="top" wrapText="1"/>
    </xf>
    <xf numFmtId="0" fontId="63" fillId="0" borderId="14" xfId="0" applyFont="1" applyBorder="1" applyAlignment="1" applyProtection="1">
      <alignment horizontal="left" vertical="top" wrapText="1"/>
      <protection locked="0"/>
    </xf>
    <xf numFmtId="0" fontId="48" fillId="39" borderId="14" xfId="1" applyFont="1" applyFill="1" applyBorder="1" applyAlignment="1" applyProtection="1">
      <alignment horizontal="left" vertical="top" wrapText="1"/>
      <protection locked="0"/>
    </xf>
    <xf numFmtId="166" fontId="48" fillId="39" borderId="14" xfId="314" applyNumberFormat="1" applyFont="1" applyFill="1" applyBorder="1" applyAlignment="1" applyProtection="1">
      <alignment horizontal="left" vertical="top" wrapText="1"/>
      <protection locked="0"/>
    </xf>
    <xf numFmtId="0" fontId="48" fillId="44" borderId="14" xfId="1" applyFont="1" applyFill="1" applyBorder="1" applyAlignment="1" applyProtection="1">
      <alignment horizontal="left" vertical="top" wrapText="1"/>
      <protection locked="0"/>
    </xf>
    <xf numFmtId="166" fontId="48" fillId="44" borderId="14" xfId="314" applyNumberFormat="1" applyFont="1" applyFill="1" applyBorder="1" applyAlignment="1" applyProtection="1">
      <alignment horizontal="left" vertical="top" wrapText="1"/>
      <protection locked="0"/>
    </xf>
    <xf numFmtId="0" fontId="48" fillId="41" borderId="14" xfId="450" applyFont="1" applyFill="1" applyBorder="1" applyAlignment="1" applyProtection="1">
      <alignment horizontal="left" vertical="top" wrapText="1"/>
      <protection locked="0"/>
    </xf>
    <xf numFmtId="37" fontId="48" fillId="44" borderId="14" xfId="305" applyNumberFormat="1" applyFont="1" applyFill="1" applyBorder="1" applyAlignment="1" applyProtection="1">
      <alignment horizontal="left" vertical="top" wrapText="1"/>
      <protection locked="0"/>
    </xf>
    <xf numFmtId="0" fontId="48" fillId="44" borderId="14" xfId="1" applyFont="1" applyFill="1" applyBorder="1" applyAlignment="1" applyProtection="1">
      <alignment vertical="top" wrapText="1"/>
      <protection locked="0"/>
    </xf>
    <xf numFmtId="0" fontId="48" fillId="41" borderId="14" xfId="1" applyFont="1" applyFill="1" applyBorder="1" applyAlignment="1" applyProtection="1">
      <alignment horizontal="left" vertical="center" wrapText="1"/>
      <protection locked="0"/>
    </xf>
    <xf numFmtId="0" fontId="56" fillId="35" borderId="14" xfId="1" applyFont="1" applyFill="1" applyBorder="1" applyAlignment="1" applyProtection="1">
      <alignment horizontal="left" vertical="top" wrapText="1"/>
      <protection locked="0"/>
    </xf>
    <xf numFmtId="0" fontId="59" fillId="35" borderId="14" xfId="1" applyFont="1" applyFill="1" applyBorder="1" applyAlignment="1" applyProtection="1">
      <alignment horizontal="left" vertical="top" wrapText="1"/>
      <protection locked="0"/>
    </xf>
    <xf numFmtId="0" fontId="48" fillId="48" borderId="14" xfId="1" applyFont="1" applyFill="1" applyBorder="1" applyAlignment="1" applyProtection="1">
      <alignment horizontal="left" vertical="center" wrapText="1"/>
      <protection locked="0"/>
    </xf>
    <xf numFmtId="0" fontId="56" fillId="0" borderId="0" xfId="1" applyFont="1" applyAlignment="1" applyProtection="1">
      <alignment horizontal="left" vertical="center" wrapText="1"/>
      <protection locked="0"/>
    </xf>
    <xf numFmtId="0" fontId="56" fillId="48" borderId="14" xfId="1" applyFont="1" applyFill="1" applyBorder="1" applyAlignment="1" applyProtection="1">
      <alignment horizontal="left" vertical="center" wrapText="1"/>
      <protection locked="0"/>
    </xf>
    <xf numFmtId="0" fontId="56" fillId="0" borderId="14" xfId="1" applyFont="1" applyBorder="1" applyAlignment="1" applyProtection="1">
      <alignment horizontal="left" vertical="top" wrapText="1"/>
      <protection locked="0"/>
    </xf>
    <xf numFmtId="0" fontId="56" fillId="44" borderId="14" xfId="1" applyFont="1" applyFill="1" applyBorder="1" applyAlignment="1" applyProtection="1">
      <alignment horizontal="left" vertical="center" wrapText="1"/>
      <protection locked="0"/>
    </xf>
    <xf numFmtId="0" fontId="63" fillId="0" borderId="14" xfId="0" applyFont="1" applyBorder="1" applyAlignment="1" applyProtection="1">
      <alignment horizontal="left" vertical="center" wrapText="1"/>
      <protection locked="0"/>
    </xf>
    <xf numFmtId="0" fontId="56" fillId="35" borderId="14" xfId="1" applyFont="1" applyFill="1" applyBorder="1" applyAlignment="1" applyProtection="1">
      <alignment horizontal="center" vertical="center" wrapText="1"/>
      <protection locked="0"/>
    </xf>
    <xf numFmtId="0" fontId="56" fillId="35" borderId="0" xfId="1" applyFont="1" applyFill="1" applyBorder="1" applyAlignment="1" applyProtection="1">
      <alignment horizontal="center" vertical="center" wrapText="1"/>
      <protection locked="0"/>
    </xf>
    <xf numFmtId="0" fontId="48" fillId="48" borderId="43" xfId="1" applyFont="1" applyFill="1" applyBorder="1" applyAlignment="1" applyProtection="1">
      <alignment vertical="center" wrapText="1"/>
      <protection locked="0"/>
    </xf>
    <xf numFmtId="0" fontId="48" fillId="39" borderId="43" xfId="1" applyFont="1" applyFill="1" applyBorder="1" applyAlignment="1" applyProtection="1">
      <alignment vertical="center" wrapText="1"/>
      <protection locked="0"/>
    </xf>
    <xf numFmtId="0" fontId="61" fillId="0" borderId="14" xfId="0" applyFont="1" applyBorder="1" applyAlignment="1" applyProtection="1">
      <alignment vertical="center"/>
    </xf>
    <xf numFmtId="0" fontId="47" fillId="43" borderId="14" xfId="1" applyNumberFormat="1" applyFont="1" applyFill="1" applyBorder="1" applyAlignment="1" applyProtection="1">
      <alignment horizontal="center" vertical="center" wrapText="1"/>
      <protection locked="0"/>
    </xf>
    <xf numFmtId="0" fontId="48" fillId="41" borderId="14" xfId="0" applyFont="1" applyFill="1" applyBorder="1" applyAlignment="1" applyProtection="1">
      <alignment horizontal="center" vertical="top" wrapText="1"/>
    </xf>
    <xf numFmtId="0" fontId="48" fillId="41" borderId="14" xfId="0" applyFont="1" applyFill="1" applyBorder="1" applyAlignment="1" applyProtection="1">
      <alignment horizontal="left" vertical="top" wrapText="1"/>
    </xf>
    <xf numFmtId="0" fontId="48" fillId="44" borderId="14" xfId="0" applyFont="1" applyFill="1" applyBorder="1" applyAlignment="1" applyProtection="1">
      <alignment horizontal="left" vertical="top" wrapText="1"/>
    </xf>
    <xf numFmtId="0" fontId="53" fillId="0" borderId="14" xfId="0" applyFont="1" applyBorder="1" applyAlignment="1">
      <alignment vertical="top" wrapText="1"/>
    </xf>
    <xf numFmtId="0" fontId="49" fillId="36" borderId="14" xfId="0" applyFont="1" applyFill="1" applyBorder="1" applyAlignment="1">
      <alignment vertical="center"/>
    </xf>
    <xf numFmtId="0" fontId="51" fillId="37" borderId="14" xfId="0" applyFont="1" applyFill="1" applyBorder="1" applyAlignment="1">
      <alignment horizontal="center" vertical="center" wrapText="1"/>
    </xf>
    <xf numFmtId="0" fontId="52" fillId="37" borderId="14" xfId="0" applyFont="1" applyFill="1" applyBorder="1" applyAlignment="1">
      <alignment horizontal="center" vertical="center" wrapText="1"/>
    </xf>
    <xf numFmtId="0" fontId="50" fillId="0" borderId="0" xfId="0" applyFont="1" applyAlignment="1">
      <alignment vertical="center"/>
    </xf>
    <xf numFmtId="0" fontId="48" fillId="43" borderId="14" xfId="1" applyFont="1" applyFill="1" applyBorder="1" applyAlignment="1" applyProtection="1">
      <alignment horizontal="center" vertical="center" wrapText="1"/>
      <protection locked="0"/>
    </xf>
    <xf numFmtId="0" fontId="51" fillId="0" borderId="14" xfId="0" applyFont="1" applyBorder="1" applyAlignment="1">
      <alignment horizontal="center" vertical="center" wrapText="1"/>
    </xf>
    <xf numFmtId="0" fontId="48" fillId="43" borderId="14" xfId="1" applyFont="1" applyFill="1" applyBorder="1" applyAlignment="1" applyProtection="1">
      <alignment vertical="center" wrapText="1"/>
      <protection locked="0"/>
    </xf>
    <xf numFmtId="2" fontId="53" fillId="0" borderId="14" xfId="314" applyNumberFormat="1" applyFont="1" applyBorder="1" applyAlignment="1" applyProtection="1">
      <alignment horizontal="left" vertical="top" wrapText="1"/>
      <protection locked="0"/>
    </xf>
    <xf numFmtId="0" fontId="62" fillId="46" borderId="14" xfId="0" applyFont="1" applyFill="1" applyBorder="1" applyAlignment="1">
      <alignment vertical="center" wrapText="1"/>
    </xf>
    <xf numFmtId="2" fontId="48" fillId="43" borderId="14" xfId="314" applyNumberFormat="1" applyFont="1" applyFill="1" applyBorder="1" applyAlignment="1" applyProtection="1">
      <alignment horizontal="left" vertical="center" wrapText="1"/>
      <protection locked="0"/>
    </xf>
    <xf numFmtId="0" fontId="48" fillId="44" borderId="14" xfId="1" applyFont="1" applyFill="1" applyBorder="1" applyAlignment="1" applyProtection="1">
      <alignment horizontal="center" vertical="center" wrapText="1"/>
      <protection locked="0"/>
    </xf>
    <xf numFmtId="0" fontId="62" fillId="47" borderId="14" xfId="0" applyFont="1" applyFill="1" applyBorder="1" applyAlignment="1">
      <alignment vertical="center" wrapText="1"/>
    </xf>
    <xf numFmtId="2" fontId="48" fillId="44" borderId="14" xfId="314" applyNumberFormat="1" applyFont="1" applyFill="1" applyBorder="1" applyAlignment="1" applyProtection="1">
      <alignment horizontal="left" vertical="center" wrapText="1"/>
      <protection locked="0"/>
    </xf>
    <xf numFmtId="0" fontId="51" fillId="0" borderId="14" xfId="0" applyFont="1" applyBorder="1" applyAlignment="1">
      <alignment horizontal="center" vertical="center" wrapText="1"/>
    </xf>
    <xf numFmtId="0" fontId="48" fillId="42" borderId="43" xfId="1" applyFont="1" applyFill="1" applyBorder="1" applyAlignment="1" applyProtection="1">
      <alignment vertical="center" wrapText="1"/>
      <protection locked="0"/>
    </xf>
    <xf numFmtId="0" fontId="51" fillId="0" borderId="14" xfId="0" applyFont="1" applyBorder="1" applyAlignment="1">
      <alignment vertical="center" wrapText="1"/>
    </xf>
    <xf numFmtId="0" fontId="51" fillId="0" borderId="14" xfId="0" applyFont="1" applyBorder="1" applyAlignment="1">
      <alignment horizontal="center" vertical="center" wrapText="1"/>
    </xf>
    <xf numFmtId="0" fontId="6" fillId="24" borderId="14" xfId="0" applyFont="1" applyFill="1" applyBorder="1" applyAlignment="1">
      <alignment horizontal="center"/>
    </xf>
    <xf numFmtId="0" fontId="6" fillId="24" borderId="14" xfId="0" applyFont="1" applyFill="1" applyBorder="1" applyAlignment="1">
      <alignment horizontal="center" wrapText="1"/>
    </xf>
    <xf numFmtId="0" fontId="11" fillId="24" borderId="36" xfId="0" applyFont="1" applyFill="1" applyBorder="1" applyAlignment="1">
      <alignment horizontal="center" vertical="center" wrapText="1"/>
    </xf>
    <xf numFmtId="0" fontId="11" fillId="24" borderId="29" xfId="0" applyFont="1" applyFill="1" applyBorder="1" applyAlignment="1">
      <alignment horizontal="center" vertical="center" wrapText="1"/>
    </xf>
    <xf numFmtId="0" fontId="51" fillId="0" borderId="14" xfId="0" applyFont="1" applyBorder="1" applyAlignment="1">
      <alignment horizontal="center" vertical="center" wrapText="1"/>
    </xf>
    <xf numFmtId="0" fontId="62" fillId="46" borderId="43" xfId="0" applyFont="1" applyFill="1" applyBorder="1" applyAlignment="1">
      <alignment horizontal="center" vertical="center" wrapText="1"/>
    </xf>
    <xf numFmtId="0" fontId="62" fillId="46" borderId="57" xfId="0" applyFont="1" applyFill="1" applyBorder="1" applyAlignment="1">
      <alignment horizontal="center" vertical="center" wrapText="1"/>
    </xf>
    <xf numFmtId="0" fontId="62" fillId="46" borderId="14" xfId="0" applyFont="1" applyFill="1" applyBorder="1" applyAlignment="1">
      <alignment horizontal="center" vertical="center" wrapText="1"/>
    </xf>
    <xf numFmtId="166" fontId="48" fillId="43" borderId="14" xfId="314" applyNumberFormat="1" applyFont="1" applyFill="1" applyBorder="1" applyAlignment="1" applyProtection="1">
      <alignment horizontal="center" vertical="center" wrapText="1"/>
      <protection locked="0"/>
    </xf>
    <xf numFmtId="0" fontId="48" fillId="45" borderId="14" xfId="1" applyFont="1" applyFill="1" applyBorder="1" applyAlignment="1" applyProtection="1">
      <alignment horizontal="center" vertical="center" wrapText="1"/>
      <protection locked="0"/>
    </xf>
    <xf numFmtId="0" fontId="48" fillId="42" borderId="43" xfId="1" applyFont="1" applyFill="1" applyBorder="1" applyAlignment="1" applyProtection="1">
      <alignment horizontal="center" vertical="center" wrapText="1"/>
      <protection locked="0"/>
    </xf>
    <xf numFmtId="0" fontId="48" fillId="42" borderId="57" xfId="1" applyFont="1" applyFill="1" applyBorder="1" applyAlignment="1" applyProtection="1">
      <alignment horizontal="center" vertical="center" wrapText="1"/>
      <protection locked="0"/>
    </xf>
    <xf numFmtId="0" fontId="48" fillId="43" borderId="14" xfId="1" applyFont="1" applyFill="1" applyBorder="1" applyAlignment="1" applyProtection="1">
      <alignment horizontal="center" vertical="center" wrapText="1"/>
      <protection locked="0"/>
    </xf>
    <xf numFmtId="168" fontId="48" fillId="42" borderId="43" xfId="0" applyNumberFormat="1" applyFont="1" applyFill="1" applyBorder="1" applyAlignment="1">
      <alignment horizontal="center" vertical="center"/>
    </xf>
    <xf numFmtId="168" fontId="48" fillId="42" borderId="57" xfId="0" applyNumberFormat="1" applyFont="1" applyFill="1" applyBorder="1" applyAlignment="1">
      <alignment horizontal="center" vertical="center"/>
    </xf>
    <xf numFmtId="168" fontId="48" fillId="41" borderId="14" xfId="0" applyNumberFormat="1" applyFont="1" applyFill="1" applyBorder="1" applyAlignment="1">
      <alignment horizontal="center" vertical="top"/>
    </xf>
    <xf numFmtId="0" fontId="48" fillId="43" borderId="14" xfId="1" applyFont="1" applyFill="1" applyBorder="1" applyAlignment="1" applyProtection="1">
      <alignment horizontal="center" vertical="top" wrapText="1"/>
      <protection locked="0"/>
    </xf>
    <xf numFmtId="0" fontId="0" fillId="0" borderId="58"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6" fillId="24" borderId="21" xfId="0" applyFont="1" applyFill="1" applyBorder="1" applyAlignment="1">
      <alignment horizontal="center"/>
    </xf>
    <xf numFmtId="0" fontId="6" fillId="24" borderId="44" xfId="0" applyFont="1" applyFill="1" applyBorder="1" applyAlignment="1">
      <alignment horizontal="center"/>
    </xf>
    <xf numFmtId="0" fontId="6" fillId="24" borderId="12" xfId="0" applyFont="1" applyFill="1" applyBorder="1" applyAlignment="1">
      <alignment horizontal="center"/>
    </xf>
    <xf numFmtId="0" fontId="6" fillId="24" borderId="20" xfId="0" applyFont="1" applyFill="1" applyBorder="1" applyAlignment="1">
      <alignment horizontal="center"/>
    </xf>
    <xf numFmtId="0" fontId="7" fillId="24" borderId="14" xfId="0" applyFont="1" applyFill="1" applyBorder="1" applyAlignment="1">
      <alignment horizontal="center" wrapText="1"/>
    </xf>
    <xf numFmtId="0" fontId="0" fillId="25" borderId="14" xfId="0" applyFill="1" applyBorder="1" applyAlignment="1">
      <alignment horizontal="center"/>
    </xf>
    <xf numFmtId="0" fontId="7"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59" xfId="0" applyBorder="1" applyAlignment="1">
      <alignment horizontal="center"/>
    </xf>
    <xf numFmtId="0" fontId="0" fillId="0" borderId="22" xfId="0" applyBorder="1" applyAlignment="1">
      <alignment horizontal="center"/>
    </xf>
    <xf numFmtId="0" fontId="6"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8" fillId="45" borderId="14" xfId="1" applyFont="1" applyFill="1" applyBorder="1" applyAlignment="1" applyProtection="1">
      <alignment horizontal="center" vertical="top" wrapText="1"/>
      <protection locked="0"/>
    </xf>
    <xf numFmtId="166" fontId="48" fillId="42" borderId="14" xfId="314" applyNumberFormat="1" applyFont="1" applyFill="1" applyBorder="1" applyAlignment="1" applyProtection="1">
      <alignment horizontal="center" vertical="center" wrapText="1"/>
      <protection locked="0"/>
    </xf>
    <xf numFmtId="0" fontId="48" fillId="48" borderId="43" xfId="1" applyFont="1" applyFill="1" applyBorder="1" applyAlignment="1" applyProtection="1">
      <alignment horizontal="left" vertical="center" wrapText="1"/>
      <protection locked="0"/>
    </xf>
    <xf numFmtId="0" fontId="48" fillId="48" borderId="57" xfId="1" applyFont="1" applyFill="1" applyBorder="1" applyAlignment="1" applyProtection="1">
      <alignment horizontal="left" vertical="center" wrapText="1"/>
      <protection locked="0"/>
    </xf>
    <xf numFmtId="0" fontId="48" fillId="41" borderId="14" xfId="1" applyFont="1" applyFill="1" applyBorder="1" applyAlignment="1" applyProtection="1">
      <alignment horizontal="center" vertical="center" wrapText="1"/>
      <protection locked="0"/>
    </xf>
    <xf numFmtId="0" fontId="48" fillId="41" borderId="14" xfId="1" applyFont="1" applyFill="1" applyBorder="1" applyAlignment="1" applyProtection="1">
      <alignment horizontal="left" vertical="center" wrapText="1"/>
      <protection locked="0"/>
    </xf>
    <xf numFmtId="0" fontId="48" fillId="41" borderId="14" xfId="450" applyFont="1" applyFill="1" applyBorder="1" applyAlignment="1" applyProtection="1">
      <alignment horizontal="left" vertical="center" wrapText="1"/>
      <protection locked="0"/>
    </xf>
    <xf numFmtId="0" fontId="48" fillId="40" borderId="14" xfId="1" applyFont="1" applyFill="1" applyBorder="1" applyAlignment="1" applyProtection="1">
      <alignment horizontal="center" vertical="top" wrapText="1"/>
      <protection locked="0"/>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5"/>
  <cols>
    <col min="2" max="2" width="37.453125" style="1" customWidth="1"/>
  </cols>
  <sheetData>
    <row r="1" spans="1:8" ht="13">
      <c r="A1" s="57"/>
      <c r="B1" s="58" t="s">
        <v>137</v>
      </c>
      <c r="C1" s="57" t="s">
        <v>69</v>
      </c>
      <c r="D1" s="57" t="s">
        <v>70</v>
      </c>
      <c r="E1" s="57" t="s">
        <v>71</v>
      </c>
      <c r="F1" s="57" t="s">
        <v>131</v>
      </c>
      <c r="G1" s="57" t="s">
        <v>132</v>
      </c>
      <c r="H1" s="57" t="s">
        <v>76</v>
      </c>
    </row>
    <row r="2" spans="1:8" ht="13">
      <c r="A2" s="57"/>
      <c r="B2" s="58" t="s">
        <v>178</v>
      </c>
      <c r="C2" s="60" t="e">
        <f t="shared" ref="C2:H2" si="0">SUM(C3:C8)</f>
        <v>#REF!</v>
      </c>
      <c r="D2" s="60" t="e">
        <f t="shared" si="0"/>
        <v>#REF!</v>
      </c>
      <c r="E2" s="60">
        <f t="shared" si="0"/>
        <v>0</v>
      </c>
      <c r="F2" s="60">
        <f t="shared" si="0"/>
        <v>0</v>
      </c>
      <c r="G2" s="60">
        <f t="shared" si="0"/>
        <v>0</v>
      </c>
      <c r="H2" s="60" t="e">
        <f t="shared" si="0"/>
        <v>#REF!</v>
      </c>
    </row>
    <row r="3" spans="1:8" ht="75">
      <c r="A3" s="7">
        <v>1</v>
      </c>
      <c r="B3" s="6" t="s">
        <v>156</v>
      </c>
      <c r="C3" s="37" t="e">
        <f>SUM(#REF!)</f>
        <v>#REF!</v>
      </c>
      <c r="D3" s="37" t="e">
        <f>SUM(#REF!)</f>
        <v>#REF!</v>
      </c>
      <c r="E3" s="37">
        <v>0</v>
      </c>
      <c r="F3" s="37">
        <v>0</v>
      </c>
      <c r="G3" s="37">
        <v>0</v>
      </c>
      <c r="H3" s="37">
        <v>36.981000000000009</v>
      </c>
    </row>
    <row r="4" spans="1:8" ht="37.5">
      <c r="A4" s="7">
        <v>2</v>
      </c>
      <c r="B4" s="6" t="s">
        <v>157</v>
      </c>
      <c r="C4" s="8" t="e">
        <f>#REF!</f>
        <v>#REF!</v>
      </c>
      <c r="D4" s="7"/>
      <c r="E4" s="7"/>
      <c r="F4" s="7"/>
      <c r="G4" s="7"/>
      <c r="H4" s="8" t="e">
        <f>SUM(C4:G4)</f>
        <v>#REF!</v>
      </c>
    </row>
    <row r="5" spans="1:8" ht="25">
      <c r="A5" s="7">
        <v>3</v>
      </c>
      <c r="B5" s="6" t="s">
        <v>158</v>
      </c>
      <c r="C5" s="8" t="e">
        <f>#REF!</f>
        <v>#REF!</v>
      </c>
      <c r="D5" s="7"/>
      <c r="E5" s="7"/>
      <c r="F5" s="7"/>
      <c r="G5" s="7"/>
      <c r="H5" s="7" t="e">
        <f>SUM(C5:G5)</f>
        <v>#REF!</v>
      </c>
    </row>
    <row r="6" spans="1:8">
      <c r="A6" s="7">
        <v>4</v>
      </c>
      <c r="B6" s="6" t="s">
        <v>159</v>
      </c>
      <c r="C6" s="7">
        <v>8.5</v>
      </c>
      <c r="D6" s="7"/>
      <c r="E6" s="7"/>
      <c r="F6" s="7"/>
      <c r="G6" s="7"/>
      <c r="H6" s="7">
        <f>SUM(C6:G6)</f>
        <v>8.5</v>
      </c>
    </row>
    <row r="7" spans="1:8">
      <c r="A7" s="7">
        <v>5</v>
      </c>
      <c r="B7" s="6" t="s">
        <v>160</v>
      </c>
      <c r="C7" s="7">
        <v>3.84</v>
      </c>
      <c r="D7" s="7">
        <v>10.01</v>
      </c>
      <c r="E7" s="7"/>
      <c r="F7" s="7"/>
      <c r="G7" s="7"/>
      <c r="H7" s="7">
        <f>SUM(C7:G7)</f>
        <v>13.85</v>
      </c>
    </row>
    <row r="8" spans="1:8" ht="37.5">
      <c r="A8" s="7">
        <v>6</v>
      </c>
      <c r="B8" s="6" t="s">
        <v>162</v>
      </c>
      <c r="C8" s="8" t="e">
        <f>SUM(#REF!)</f>
        <v>#REF!</v>
      </c>
      <c r="D8" s="8" t="e">
        <f>SUM(#REF!)</f>
        <v>#REF!</v>
      </c>
      <c r="E8" s="7"/>
      <c r="F8" s="7"/>
      <c r="G8" s="7"/>
      <c r="H8" s="8" t="e">
        <f>SUM(C8:G8)</f>
        <v>#REF!</v>
      </c>
    </row>
    <row r="9" spans="1:8">
      <c r="A9" s="7"/>
      <c r="B9" s="6"/>
      <c r="C9" s="8"/>
      <c r="D9" s="8"/>
      <c r="E9" s="7"/>
      <c r="F9" s="7"/>
      <c r="G9" s="7"/>
      <c r="H9" s="8"/>
    </row>
    <row r="10" spans="1:8" ht="13">
      <c r="A10" s="57"/>
      <c r="B10" s="58" t="s">
        <v>163</v>
      </c>
      <c r="C10" s="60" t="e">
        <f t="shared" ref="C10:H10" si="1">SUM(C11:C26)</f>
        <v>#REF!</v>
      </c>
      <c r="D10" s="60" t="e">
        <f t="shared" si="1"/>
        <v>#REF!</v>
      </c>
      <c r="E10" s="60" t="e">
        <f t="shared" si="1"/>
        <v>#REF!</v>
      </c>
      <c r="F10" s="60" t="e">
        <f t="shared" si="1"/>
        <v>#REF!</v>
      </c>
      <c r="G10" s="60" t="e">
        <f t="shared" si="1"/>
        <v>#REF!</v>
      </c>
      <c r="H10" s="60" t="e">
        <f t="shared" si="1"/>
        <v>#REF!</v>
      </c>
    </row>
    <row r="11" spans="1:8" ht="13">
      <c r="A11" s="61"/>
      <c r="B11" s="62" t="s">
        <v>164</v>
      </c>
      <c r="C11" s="63"/>
      <c r="D11" s="63"/>
      <c r="E11" s="63"/>
      <c r="F11" s="65"/>
      <c r="G11" s="65"/>
      <c r="H11" s="63"/>
    </row>
    <row r="12" spans="1:8">
      <c r="A12" s="7">
        <v>1</v>
      </c>
      <c r="B12" s="6" t="s">
        <v>175</v>
      </c>
      <c r="C12" s="7"/>
      <c r="D12" s="7"/>
      <c r="E12" s="7"/>
      <c r="F12" s="66" t="e">
        <f>#REF!</f>
        <v>#REF!</v>
      </c>
      <c r="G12" s="66" t="e">
        <f>#REF!</f>
        <v>#REF!</v>
      </c>
      <c r="H12" s="8" t="e">
        <f>SUM(C12:G12)</f>
        <v>#REF!</v>
      </c>
    </row>
    <row r="13" spans="1:8">
      <c r="A13" s="7">
        <v>2</v>
      </c>
      <c r="B13" s="6" t="s">
        <v>176</v>
      </c>
      <c r="C13" s="7"/>
      <c r="D13" s="8" t="e">
        <f>#REF!</f>
        <v>#REF!</v>
      </c>
      <c r="E13" s="8" t="e">
        <f>#REF!</f>
        <v>#REF!</v>
      </c>
      <c r="F13" s="8" t="e">
        <f>#REF!</f>
        <v>#REF!</v>
      </c>
      <c r="G13" s="8" t="e">
        <f>#REF!</f>
        <v>#REF!</v>
      </c>
      <c r="H13" s="8" t="e">
        <f>SUM(C13:G13)</f>
        <v>#REF!</v>
      </c>
    </row>
    <row r="14" spans="1:8" ht="25">
      <c r="A14" s="7">
        <v>3</v>
      </c>
      <c r="B14" s="6" t="s">
        <v>177</v>
      </c>
      <c r="C14" s="7"/>
      <c r="D14" s="7"/>
      <c r="E14" s="7"/>
      <c r="F14" s="8" t="e">
        <f>#REF!</f>
        <v>#REF!</v>
      </c>
      <c r="G14" s="8" t="e">
        <f>#REF!</f>
        <v>#REF!</v>
      </c>
      <c r="H14" s="8" t="e">
        <f>SUM(C14:G14)</f>
        <v>#REF!</v>
      </c>
    </row>
    <row r="15" spans="1:8" ht="13">
      <c r="A15" s="61"/>
      <c r="B15" s="62" t="s">
        <v>165</v>
      </c>
      <c r="C15" s="9"/>
      <c r="D15" s="9"/>
      <c r="E15" s="9"/>
      <c r="F15" s="9"/>
      <c r="G15" s="9"/>
      <c r="H15" s="68"/>
    </row>
    <row r="16" spans="1:8">
      <c r="A16" s="7">
        <v>4</v>
      </c>
      <c r="B16" s="6" t="s">
        <v>77</v>
      </c>
      <c r="C16" s="7"/>
      <c r="D16" s="7"/>
      <c r="E16" s="7"/>
      <c r="F16" s="8" t="e">
        <f>#REF!</f>
        <v>#REF!</v>
      </c>
      <c r="G16" s="8" t="e">
        <f>#REF!</f>
        <v>#REF!</v>
      </c>
      <c r="H16" s="8" t="e">
        <f>SUM(C16:G16)</f>
        <v>#REF!</v>
      </c>
    </row>
    <row r="17" spans="1:8" ht="13">
      <c r="A17" s="61">
        <v>5</v>
      </c>
      <c r="B17" s="62" t="s">
        <v>78</v>
      </c>
      <c r="C17" s="67" t="e">
        <f>#REF!</f>
        <v>#REF!</v>
      </c>
      <c r="D17" s="67" t="e">
        <f>#REF!</f>
        <v>#REF!</v>
      </c>
      <c r="E17" s="67" t="e">
        <f>#REF!</f>
        <v>#REF!</v>
      </c>
      <c r="F17" s="67" t="e">
        <f>#REF!</f>
        <v>#REF!</v>
      </c>
      <c r="G17" s="67" t="e">
        <f>#REF!</f>
        <v>#REF!</v>
      </c>
      <c r="H17" s="8" t="e">
        <f>SUM(C17:G17)</f>
        <v>#REF!</v>
      </c>
    </row>
    <row r="18" spans="1:8" ht="13">
      <c r="A18" s="61">
        <v>6</v>
      </c>
      <c r="B18" s="62" t="s">
        <v>79</v>
      </c>
      <c r="C18" s="8" t="e">
        <f>#REF!</f>
        <v>#REF!</v>
      </c>
      <c r="D18" s="8" t="e">
        <f>#REF!</f>
        <v>#REF!</v>
      </c>
      <c r="E18" s="8" t="e">
        <f>#REF!</f>
        <v>#REF!</v>
      </c>
      <c r="F18" s="8" t="e">
        <f>#REF!</f>
        <v>#REF!</v>
      </c>
      <c r="G18" s="8" t="e">
        <f>#REF!</f>
        <v>#REF!</v>
      </c>
      <c r="H18" s="8" t="e">
        <f>SUM(C18:G18)</f>
        <v>#REF!</v>
      </c>
    </row>
    <row r="19" spans="1:8" ht="13">
      <c r="A19" s="64">
        <v>7</v>
      </c>
      <c r="B19" s="62" t="s">
        <v>166</v>
      </c>
      <c r="C19" s="7"/>
      <c r="D19" s="7"/>
      <c r="E19" s="7"/>
      <c r="F19" s="7"/>
      <c r="G19" s="7"/>
      <c r="H19" s="37"/>
    </row>
    <row r="20" spans="1:8">
      <c r="A20" s="9"/>
      <c r="B20" s="6" t="s">
        <v>80</v>
      </c>
      <c r="C20" s="8" t="e">
        <f>#REF!</f>
        <v>#REF!</v>
      </c>
      <c r="D20" s="8" t="e">
        <f>#REF!</f>
        <v>#REF!</v>
      </c>
      <c r="E20" s="8" t="e">
        <f>#REF!</f>
        <v>#REF!</v>
      </c>
      <c r="F20" s="8" t="e">
        <f>#REF!</f>
        <v>#REF!</v>
      </c>
      <c r="G20" s="8" t="e">
        <f>#REF!</f>
        <v>#REF!</v>
      </c>
      <c r="H20" s="8" t="e">
        <f t="shared" ref="H20:H26" si="2">SUM(C20:G20)</f>
        <v>#REF!</v>
      </c>
    </row>
    <row r="21" spans="1:8">
      <c r="A21" s="9"/>
      <c r="B21" s="6" t="s">
        <v>167</v>
      </c>
      <c r="C21" s="8" t="e">
        <f>#REF!</f>
        <v>#REF!</v>
      </c>
      <c r="D21" s="8" t="e">
        <f>#REF!</f>
        <v>#REF!</v>
      </c>
      <c r="E21" s="8" t="e">
        <f>#REF!</f>
        <v>#REF!</v>
      </c>
      <c r="F21" s="8" t="e">
        <f>#REF!</f>
        <v>#REF!</v>
      </c>
      <c r="G21" s="8" t="e">
        <f>#REF!</f>
        <v>#REF!</v>
      </c>
      <c r="H21" s="37" t="e">
        <f t="shared" si="2"/>
        <v>#REF!</v>
      </c>
    </row>
    <row r="22" spans="1:8">
      <c r="A22" s="9"/>
      <c r="B22" s="6" t="s">
        <v>172</v>
      </c>
      <c r="C22" s="8" t="e">
        <f>#REF!</f>
        <v>#REF!</v>
      </c>
      <c r="D22" s="8" t="e">
        <f>#REF!</f>
        <v>#REF!</v>
      </c>
      <c r="E22" s="8" t="e">
        <f>#REF!</f>
        <v>#REF!</v>
      </c>
      <c r="F22" s="8" t="e">
        <f>#REF!</f>
        <v>#REF!</v>
      </c>
      <c r="G22" s="8" t="e">
        <f>#REF!</f>
        <v>#REF!</v>
      </c>
      <c r="H22" s="37" t="e">
        <f t="shared" si="2"/>
        <v>#REF!</v>
      </c>
    </row>
    <row r="23" spans="1:8" ht="13">
      <c r="A23" s="64">
        <v>8</v>
      </c>
      <c r="B23" s="62" t="s">
        <v>168</v>
      </c>
      <c r="C23" s="8" t="e">
        <f>#REF!</f>
        <v>#REF!</v>
      </c>
      <c r="D23" s="8" t="e">
        <f>#REF!</f>
        <v>#REF!</v>
      </c>
      <c r="E23" s="8" t="e">
        <f>#REF!</f>
        <v>#REF!</v>
      </c>
      <c r="F23" s="8" t="e">
        <f>#REF!</f>
        <v>#REF!</v>
      </c>
      <c r="G23" s="8" t="e">
        <f>#REF!</f>
        <v>#REF!</v>
      </c>
      <c r="H23" s="8" t="e">
        <f t="shared" si="2"/>
        <v>#REF!</v>
      </c>
    </row>
    <row r="24" spans="1:8">
      <c r="A24" s="9">
        <v>9</v>
      </c>
      <c r="B24" s="6" t="s">
        <v>81</v>
      </c>
      <c r="C24" s="7"/>
      <c r="D24" s="7"/>
      <c r="E24" s="7"/>
      <c r="F24" s="8" t="e">
        <f>#REF!</f>
        <v>#REF!</v>
      </c>
      <c r="G24" s="8" t="e">
        <f>#REF!</f>
        <v>#REF!</v>
      </c>
      <c r="H24" s="8" t="e">
        <f t="shared" si="2"/>
        <v>#REF!</v>
      </c>
    </row>
    <row r="25" spans="1:8">
      <c r="A25" s="9">
        <v>10</v>
      </c>
      <c r="B25" s="6" t="s">
        <v>75</v>
      </c>
      <c r="C25" s="7"/>
      <c r="D25" s="7"/>
      <c r="E25" s="7"/>
      <c r="F25" s="8" t="e">
        <f>#REF!</f>
        <v>#REF!</v>
      </c>
      <c r="G25" s="8" t="e">
        <f>#REF!</f>
        <v>#REF!</v>
      </c>
      <c r="H25" s="8" t="e">
        <f t="shared" si="2"/>
        <v>#REF!</v>
      </c>
    </row>
    <row r="26" spans="1:8">
      <c r="A26" s="9">
        <v>11</v>
      </c>
      <c r="B26" s="6" t="s">
        <v>136</v>
      </c>
      <c r="C26" s="8" t="e">
        <f>#REF!</f>
        <v>#REF!</v>
      </c>
      <c r="D26" s="8" t="e">
        <f>#REF!</f>
        <v>#REF!</v>
      </c>
      <c r="E26" s="8" t="e">
        <f>#REF!</f>
        <v>#REF!</v>
      </c>
      <c r="F26" s="8" t="e">
        <f>#REF!</f>
        <v>#REF!</v>
      </c>
      <c r="G26" s="8" t="e">
        <f>#REF!</f>
        <v>#REF!</v>
      </c>
      <c r="H26" s="8" t="e">
        <f t="shared" si="2"/>
        <v>#REF!</v>
      </c>
    </row>
    <row r="27" spans="1:8" ht="13">
      <c r="A27" s="525" t="s">
        <v>169</v>
      </c>
      <c r="B27" s="525"/>
      <c r="C27" s="60" t="e">
        <f t="shared" ref="C27:H27" si="3">C10+C2</f>
        <v>#REF!</v>
      </c>
      <c r="D27" s="60" t="e">
        <f t="shared" si="3"/>
        <v>#REF!</v>
      </c>
      <c r="E27" s="60" t="e">
        <f t="shared" si="3"/>
        <v>#REF!</v>
      </c>
      <c r="F27" s="60" t="e">
        <f t="shared" si="3"/>
        <v>#REF!</v>
      </c>
      <c r="G27" s="60" t="e">
        <f t="shared" si="3"/>
        <v>#REF!</v>
      </c>
      <c r="H27" s="70" t="e">
        <f t="shared" si="3"/>
        <v>#REF!</v>
      </c>
    </row>
    <row r="28" spans="1:8">
      <c r="A28" s="7" t="s">
        <v>170</v>
      </c>
      <c r="B28" s="6" t="s">
        <v>171</v>
      </c>
      <c r="C28" s="37" t="e">
        <f t="shared" ref="C28:H28" si="4">C27*10%</f>
        <v>#REF!</v>
      </c>
      <c r="D28" s="37" t="e">
        <f t="shared" si="4"/>
        <v>#REF!</v>
      </c>
      <c r="E28" s="37" t="e">
        <f t="shared" si="4"/>
        <v>#REF!</v>
      </c>
      <c r="F28" s="37" t="e">
        <f t="shared" si="4"/>
        <v>#REF!</v>
      </c>
      <c r="G28" s="37" t="e">
        <f t="shared" si="4"/>
        <v>#REF!</v>
      </c>
      <c r="H28" s="37" t="e">
        <f t="shared" si="4"/>
        <v>#REF!</v>
      </c>
    </row>
    <row r="29" spans="1:8" ht="13">
      <c r="A29" s="526" t="s">
        <v>174</v>
      </c>
      <c r="B29" s="526"/>
      <c r="C29" s="60" t="e">
        <f t="shared" ref="C29:H29" si="5">C28+C27</f>
        <v>#REF!</v>
      </c>
      <c r="D29" s="60" t="e">
        <f t="shared" si="5"/>
        <v>#REF!</v>
      </c>
      <c r="E29" s="60" t="e">
        <f t="shared" si="5"/>
        <v>#REF!</v>
      </c>
      <c r="F29" s="60" t="e">
        <f t="shared" si="5"/>
        <v>#REF!</v>
      </c>
      <c r="G29" s="60" t="e">
        <f t="shared" si="5"/>
        <v>#REF!</v>
      </c>
      <c r="H29" s="60" t="e">
        <f t="shared" si="5"/>
        <v>#REF!</v>
      </c>
    </row>
  </sheetData>
  <sheetProtection password="CA93" sheet="1" objects="1" scenarios="1"/>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5"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5"/>
  <cols>
    <col min="9" max="10" width="9.1796875" style="172" customWidth="1"/>
  </cols>
  <sheetData>
    <row r="1" spans="1:11" ht="39.5" thickBot="1">
      <c r="A1" s="166" t="s">
        <v>219</v>
      </c>
      <c r="B1" s="167" t="s">
        <v>220</v>
      </c>
      <c r="C1" s="167" t="s">
        <v>99</v>
      </c>
      <c r="D1" s="167" t="s">
        <v>232</v>
      </c>
      <c r="E1" s="167" t="s">
        <v>76</v>
      </c>
      <c r="F1" s="167" t="s">
        <v>221</v>
      </c>
      <c r="G1" s="167" t="s">
        <v>222</v>
      </c>
    </row>
    <row r="2" spans="1:11" ht="50.5" thickBot="1">
      <c r="A2" s="168">
        <v>1</v>
      </c>
      <c r="B2" s="169" t="s">
        <v>223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0.5" thickBot="1">
      <c r="A3" s="168">
        <v>2</v>
      </c>
      <c r="B3" s="169" t="s">
        <v>224</v>
      </c>
      <c r="C3" s="169">
        <v>227</v>
      </c>
      <c r="D3" s="169">
        <v>120</v>
      </c>
      <c r="E3" s="169">
        <v>347</v>
      </c>
      <c r="F3" s="169">
        <v>0</v>
      </c>
      <c r="G3" s="169">
        <v>23</v>
      </c>
      <c r="H3">
        <f t="shared" si="0"/>
        <v>370</v>
      </c>
      <c r="I3" s="172">
        <v>410</v>
      </c>
      <c r="J3" s="172">
        <f t="shared" si="1"/>
        <v>268.21325648414989</v>
      </c>
      <c r="K3" s="172">
        <f t="shared" si="2"/>
        <v>141.78674351585011</v>
      </c>
    </row>
    <row r="4" spans="1:11" ht="38" thickBot="1">
      <c r="A4" s="168">
        <v>3</v>
      </c>
      <c r="B4" s="169" t="s">
        <v>225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5.5" thickBot="1">
      <c r="A5" s="168">
        <v>4</v>
      </c>
      <c r="B5" s="169" t="s">
        <v>226</v>
      </c>
      <c r="C5" s="169">
        <v>56</v>
      </c>
      <c r="D5" s="169">
        <v>40</v>
      </c>
      <c r="E5" s="169">
        <v>96</v>
      </c>
      <c r="F5" s="169">
        <v>0</v>
      </c>
      <c r="G5" s="169">
        <v>0</v>
      </c>
      <c r="H5">
        <f t="shared" si="0"/>
        <v>96</v>
      </c>
      <c r="I5" s="172">
        <f t="shared" si="3"/>
        <v>107.03999999999999</v>
      </c>
      <c r="J5" s="172">
        <f t="shared" si="1"/>
        <v>62.44</v>
      </c>
      <c r="K5" s="172">
        <f t="shared" si="2"/>
        <v>44.599999999999994</v>
      </c>
    </row>
    <row r="6" spans="1:11" ht="25.5" thickBot="1">
      <c r="A6" s="168">
        <v>5</v>
      </c>
      <c r="B6" s="169" t="s">
        <v>227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5.5" thickBot="1">
      <c r="A7" s="168">
        <v>6</v>
      </c>
      <c r="B7" s="169" t="s">
        <v>228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5.5" thickBot="1">
      <c r="A8" s="168">
        <v>7</v>
      </c>
      <c r="B8" s="169" t="s">
        <v>229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5.5" thickBot="1">
      <c r="A9" s="168">
        <v>8</v>
      </c>
      <c r="B9" s="169" t="s">
        <v>230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231</v>
      </c>
      <c r="C10" s="171">
        <v>1353</v>
      </c>
      <c r="D10" s="169">
        <v>372</v>
      </c>
      <c r="E10" s="171">
        <v>1734</v>
      </c>
      <c r="F10" s="171">
        <v>11</v>
      </c>
      <c r="G10" s="171">
        <v>52</v>
      </c>
      <c r="H10">
        <f>SUM(H2:H9)</f>
        <v>1797</v>
      </c>
      <c r="I10" s="172">
        <f>SUM(I2:I9)</f>
        <v>1999.9050000000002</v>
      </c>
    </row>
  </sheetData>
  <sheetProtection password="CA93" sheet="1" objects="1" scenarios="1"/>
  <customSheetViews>
    <customSheetView guid="{5E264256-DB90-41BF-B930-D29429E030B6}" state="hidden">
      <selection activeCell="J10" sqref="J10"/>
      <pageMargins left="0.75" right="0.75" top="1" bottom="1" header="0.5" footer="0.5"/>
      <headerFooter alignWithMargins="0"/>
    </customSheetView>
  </customSheetViews>
  <phoneticPr fontId="5"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5"/>
  <cols>
    <col min="2" max="2" width="28.453125" customWidth="1"/>
    <col min="4" max="4" width="39" customWidth="1"/>
    <col min="6" max="10" width="0" hidden="1" customWidth="1"/>
  </cols>
  <sheetData>
    <row r="1" spans="1:22" ht="13" thickBot="1">
      <c r="M1" s="141"/>
    </row>
    <row r="2" spans="1:22" ht="50.5" thickBot="1">
      <c r="A2" s="173" t="s">
        <v>138</v>
      </c>
      <c r="B2" s="174" t="s">
        <v>233</v>
      </c>
      <c r="C2" s="174" t="s">
        <v>234</v>
      </c>
      <c r="D2" s="174" t="s">
        <v>235</v>
      </c>
      <c r="E2" s="176" t="s">
        <v>99</v>
      </c>
      <c r="F2" s="176" t="s">
        <v>255</v>
      </c>
      <c r="G2" s="176" t="s">
        <v>101</v>
      </c>
      <c r="H2" s="176" t="s">
        <v>76</v>
      </c>
      <c r="I2" s="176" t="s">
        <v>256</v>
      </c>
      <c r="J2" s="176" t="s">
        <v>257</v>
      </c>
      <c r="K2" s="176" t="s">
        <v>232</v>
      </c>
      <c r="L2" s="176" t="s">
        <v>76</v>
      </c>
      <c r="M2" s="179" t="s">
        <v>258</v>
      </c>
      <c r="N2" s="179" t="s">
        <v>259</v>
      </c>
      <c r="O2" s="179" t="s">
        <v>266</v>
      </c>
      <c r="P2" s="182" t="s">
        <v>260</v>
      </c>
      <c r="Q2" s="182" t="s">
        <v>261</v>
      </c>
      <c r="R2" s="185" t="s">
        <v>262</v>
      </c>
      <c r="S2" s="185" t="s">
        <v>263</v>
      </c>
      <c r="T2" s="187" t="s">
        <v>264</v>
      </c>
      <c r="U2" s="187" t="s">
        <v>265</v>
      </c>
      <c r="V2" s="140" t="s">
        <v>267</v>
      </c>
    </row>
    <row r="3" spans="1:22" ht="25.5" thickBot="1">
      <c r="A3" s="157">
        <v>1</v>
      </c>
      <c r="B3" s="158" t="s">
        <v>236</v>
      </c>
      <c r="C3" s="158" t="s">
        <v>237</v>
      </c>
      <c r="D3" s="158" t="s">
        <v>238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5.5" thickBot="1">
      <c r="A4" s="157">
        <v>2</v>
      </c>
      <c r="B4" s="158" t="s">
        <v>239</v>
      </c>
      <c r="C4" s="158" t="s">
        <v>240</v>
      </c>
      <c r="D4" s="158" t="s">
        <v>241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5.5" thickBot="1">
      <c r="A5" s="157">
        <v>3</v>
      </c>
      <c r="B5" s="158" t="s">
        <v>242</v>
      </c>
      <c r="C5" s="158" t="s">
        <v>243</v>
      </c>
      <c r="D5" s="158" t="s">
        <v>244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5.5" thickBot="1">
      <c r="A6" s="157">
        <v>4</v>
      </c>
      <c r="B6" s="158" t="s">
        <v>245</v>
      </c>
      <c r="C6" s="158" t="s">
        <v>246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5.5" thickBot="1">
      <c r="A7" s="157">
        <v>5</v>
      </c>
      <c r="B7" s="158" t="s">
        <v>247</v>
      </c>
      <c r="C7" s="158" t="s">
        <v>248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5.5" thickBot="1">
      <c r="A8" s="157">
        <v>6</v>
      </c>
      <c r="B8" s="158" t="s">
        <v>249</v>
      </c>
      <c r="C8" s="158" t="s">
        <v>250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5.5" thickBot="1">
      <c r="A9" s="157">
        <v>7</v>
      </c>
      <c r="B9" s="158" t="s">
        <v>251</v>
      </c>
      <c r="C9" s="158" t="s">
        <v>252</v>
      </c>
      <c r="D9" s="158" t="s">
        <v>253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5.5" thickBot="1">
      <c r="A10" s="157">
        <v>8</v>
      </c>
      <c r="B10" s="158" t="s">
        <v>254</v>
      </c>
      <c r="C10" s="158" t="s">
        <v>248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sheetProtection password="CA93" sheet="1" objects="1" scenarios="1"/>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5"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5"/>
  <cols>
    <col min="2" max="3" width="14.1796875" bestFit="1" customWidth="1"/>
    <col min="4" max="4" width="19.81640625" bestFit="1" customWidth="1"/>
    <col min="5" max="6" width="19.81640625" customWidth="1"/>
    <col min="7" max="7" width="14.1796875" bestFit="1" customWidth="1"/>
    <col min="8" max="8" width="19.81640625" bestFit="1" customWidth="1"/>
    <col min="9" max="9" width="14.1796875" bestFit="1" customWidth="1"/>
    <col min="10" max="10" width="19.81640625" bestFit="1" customWidth="1"/>
  </cols>
  <sheetData>
    <row r="1" spans="1:12" ht="13" thickBot="1">
      <c r="A1" s="542" t="s">
        <v>211</v>
      </c>
      <c r="B1" s="542"/>
      <c r="C1" s="542" t="s">
        <v>212</v>
      </c>
      <c r="D1" s="542"/>
      <c r="E1" s="542" t="s">
        <v>213</v>
      </c>
      <c r="F1" s="542"/>
      <c r="G1" s="542" t="s">
        <v>215</v>
      </c>
      <c r="H1" s="542"/>
      <c r="I1" s="542" t="s">
        <v>214</v>
      </c>
      <c r="J1" s="542"/>
      <c r="K1" s="542" t="s">
        <v>216</v>
      </c>
      <c r="L1" s="542"/>
    </row>
    <row r="2" spans="1:12">
      <c r="A2" s="109" t="s">
        <v>204</v>
      </c>
      <c r="B2" s="110" t="s">
        <v>200</v>
      </c>
      <c r="C2" s="97" t="s">
        <v>200</v>
      </c>
      <c r="D2" s="98" t="s">
        <v>205</v>
      </c>
      <c r="E2" s="97" t="s">
        <v>200</v>
      </c>
      <c r="F2" s="98" t="s">
        <v>205</v>
      </c>
      <c r="G2" s="103" t="s">
        <v>200</v>
      </c>
      <c r="H2" s="104" t="s">
        <v>205</v>
      </c>
      <c r="I2" s="115" t="s">
        <v>200</v>
      </c>
      <c r="J2" s="116" t="s">
        <v>205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 thickBot="1">
      <c r="A5" s="113" t="s">
        <v>76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 thickBot="1"/>
    <row r="10" spans="1:12" ht="13" thickBot="1">
      <c r="B10" s="173" t="s">
        <v>138</v>
      </c>
      <c r="C10" s="174" t="s">
        <v>233</v>
      </c>
      <c r="D10" s="174" t="s">
        <v>234</v>
      </c>
      <c r="E10" s="174" t="s">
        <v>235</v>
      </c>
    </row>
    <row r="11" spans="1:12" ht="38" thickBot="1">
      <c r="B11" s="157">
        <v>1</v>
      </c>
      <c r="C11" s="158" t="s">
        <v>236</v>
      </c>
      <c r="D11" s="158" t="s">
        <v>237</v>
      </c>
      <c r="E11" s="158" t="s">
        <v>238</v>
      </c>
      <c r="F11" s="169">
        <v>745</v>
      </c>
      <c r="G11" s="169">
        <v>90</v>
      </c>
      <c r="H11" s="169">
        <v>30</v>
      </c>
      <c r="I11" s="169">
        <v>865</v>
      </c>
      <c r="J11" s="169">
        <v>4</v>
      </c>
      <c r="K11" s="169">
        <v>11</v>
      </c>
    </row>
    <row r="12" spans="1:12" ht="50.5" thickBot="1">
      <c r="B12" s="157">
        <v>2</v>
      </c>
      <c r="C12" s="158" t="s">
        <v>239</v>
      </c>
      <c r="D12" s="158" t="s">
        <v>240</v>
      </c>
      <c r="E12" s="158" t="s">
        <v>241</v>
      </c>
      <c r="F12" s="169">
        <v>227</v>
      </c>
      <c r="G12" s="169">
        <v>98</v>
      </c>
      <c r="H12" s="169">
        <v>22</v>
      </c>
      <c r="I12" s="169">
        <v>347</v>
      </c>
      <c r="J12" s="169">
        <v>0</v>
      </c>
      <c r="K12" s="169">
        <v>23</v>
      </c>
    </row>
    <row r="13" spans="1:12" ht="38" thickBot="1">
      <c r="B13" s="157">
        <v>3</v>
      </c>
      <c r="C13" s="158" t="s">
        <v>242</v>
      </c>
      <c r="D13" s="158" t="s">
        <v>243</v>
      </c>
      <c r="E13" s="158" t="s">
        <v>244</v>
      </c>
      <c r="F13" s="169">
        <v>73</v>
      </c>
      <c r="G13" s="169">
        <v>39</v>
      </c>
      <c r="H13" s="169">
        <v>7</v>
      </c>
      <c r="I13" s="169">
        <v>119</v>
      </c>
      <c r="J13" s="169">
        <v>2</v>
      </c>
      <c r="K13" s="169">
        <v>0</v>
      </c>
    </row>
    <row r="14" spans="1:12" ht="38" thickBot="1">
      <c r="B14" s="157">
        <v>4</v>
      </c>
      <c r="C14" s="158" t="s">
        <v>245</v>
      </c>
      <c r="D14" s="158" t="s">
        <v>246</v>
      </c>
      <c r="E14" s="158">
        <v>96</v>
      </c>
      <c r="F14" s="169">
        <v>56</v>
      </c>
      <c r="G14" s="169">
        <v>34</v>
      </c>
      <c r="H14" s="169">
        <v>6</v>
      </c>
      <c r="I14" s="169">
        <v>96</v>
      </c>
      <c r="J14" s="169">
        <v>0</v>
      </c>
      <c r="K14" s="169">
        <v>0</v>
      </c>
    </row>
    <row r="15" spans="1:12" ht="25.5" thickBot="1">
      <c r="B15" s="157">
        <v>5</v>
      </c>
      <c r="C15" s="158" t="s">
        <v>247</v>
      </c>
      <c r="D15" s="158" t="s">
        <v>248</v>
      </c>
      <c r="E15" s="158">
        <v>87</v>
      </c>
      <c r="F15" s="169">
        <v>75</v>
      </c>
      <c r="G15" s="169">
        <v>10</v>
      </c>
      <c r="H15" s="169">
        <v>2</v>
      </c>
      <c r="I15" s="169">
        <v>87</v>
      </c>
      <c r="J15" s="169">
        <v>0</v>
      </c>
      <c r="K15" s="169">
        <v>0</v>
      </c>
    </row>
    <row r="16" spans="1:12" ht="38" thickBot="1">
      <c r="B16" s="157">
        <v>6</v>
      </c>
      <c r="C16" s="158" t="s">
        <v>249</v>
      </c>
      <c r="D16" s="158" t="s">
        <v>250</v>
      </c>
      <c r="E16" s="158">
        <v>85</v>
      </c>
      <c r="F16" s="169">
        <v>77</v>
      </c>
      <c r="G16" s="169">
        <v>8</v>
      </c>
      <c r="H16" s="169">
        <v>0</v>
      </c>
      <c r="I16" s="169">
        <v>85</v>
      </c>
      <c r="J16" s="169">
        <v>0</v>
      </c>
      <c r="K16" s="169">
        <v>0</v>
      </c>
    </row>
    <row r="17" spans="2:11" ht="38" thickBot="1">
      <c r="B17" s="157">
        <v>7</v>
      </c>
      <c r="C17" s="158" t="s">
        <v>251</v>
      </c>
      <c r="D17" s="158" t="s">
        <v>252</v>
      </c>
      <c r="E17" s="158" t="s">
        <v>253</v>
      </c>
      <c r="F17" s="169">
        <v>63</v>
      </c>
      <c r="G17" s="169">
        <v>16</v>
      </c>
      <c r="H17" s="169">
        <v>5</v>
      </c>
      <c r="I17" s="169">
        <v>84</v>
      </c>
      <c r="J17" s="169">
        <v>5</v>
      </c>
      <c r="K17" s="169">
        <v>18</v>
      </c>
    </row>
    <row r="18" spans="2:11" ht="38" thickBot="1">
      <c r="B18" s="157">
        <v>8</v>
      </c>
      <c r="C18" s="158" t="s">
        <v>254</v>
      </c>
      <c r="D18" s="158" t="s">
        <v>248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sheetProtection password="CA93" sheet="1" objects="1" scenarios="1"/>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5"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5"/>
  <cols>
    <col min="1" max="1" width="3.1796875" customWidth="1"/>
    <col min="3" max="3" width="22.453125" customWidth="1"/>
    <col min="4" max="4" width="11.453125" customWidth="1"/>
    <col min="7" max="7" width="13.54296875" customWidth="1"/>
  </cols>
  <sheetData>
    <row r="1" spans="1:14" ht="13">
      <c r="A1" s="49" t="s">
        <v>138</v>
      </c>
      <c r="B1" s="546" t="s">
        <v>135</v>
      </c>
      <c r="C1" s="547"/>
      <c r="D1" s="547"/>
      <c r="E1" s="547"/>
      <c r="F1" s="547"/>
      <c r="G1" s="547"/>
      <c r="H1" s="547"/>
      <c r="I1" s="547"/>
      <c r="J1" s="547"/>
      <c r="K1" s="547"/>
      <c r="L1" s="547"/>
      <c r="M1" s="547"/>
      <c r="N1" s="548"/>
    </row>
    <row r="2" spans="1:14" ht="12.75" customHeight="1">
      <c r="A2" s="50"/>
      <c r="B2" s="545" t="s">
        <v>137</v>
      </c>
      <c r="C2" s="525"/>
      <c r="D2" s="549" t="s">
        <v>94</v>
      </c>
      <c r="E2" s="549"/>
      <c r="F2" s="549" t="s">
        <v>95</v>
      </c>
      <c r="G2" s="549"/>
      <c r="H2" s="549" t="s">
        <v>96</v>
      </c>
      <c r="I2" s="549"/>
      <c r="J2" s="549" t="s">
        <v>97</v>
      </c>
      <c r="K2" s="549"/>
      <c r="L2" s="549" t="s">
        <v>98</v>
      </c>
      <c r="M2" s="549"/>
      <c r="N2" s="39"/>
    </row>
    <row r="3" spans="1:14" ht="45.75" customHeight="1">
      <c r="A3" s="50">
        <v>1</v>
      </c>
      <c r="B3" s="543" t="s">
        <v>121</v>
      </c>
      <c r="C3" s="544"/>
      <c r="D3" s="7"/>
      <c r="E3" s="7">
        <v>25550590</v>
      </c>
      <c r="F3" s="7"/>
      <c r="G3" s="7">
        <v>11640425</v>
      </c>
      <c r="H3" s="7"/>
      <c r="I3" s="7">
        <v>5226156</v>
      </c>
      <c r="J3" s="7"/>
      <c r="K3" s="7">
        <v>2511921</v>
      </c>
      <c r="L3" s="7"/>
      <c r="M3" s="7">
        <v>3255482</v>
      </c>
      <c r="N3" s="16"/>
    </row>
    <row r="4" spans="1:14" ht="45" customHeight="1">
      <c r="A4" s="50">
        <v>2</v>
      </c>
      <c r="B4" s="543" t="s">
        <v>122</v>
      </c>
      <c r="C4" s="544"/>
      <c r="D4" s="7"/>
      <c r="E4" s="7">
        <f>E3*30%</f>
        <v>7665177</v>
      </c>
      <c r="F4" s="7"/>
      <c r="G4" s="7">
        <f>G3*30%</f>
        <v>3492127.5</v>
      </c>
      <c r="H4" s="7"/>
      <c r="I4" s="7">
        <f>I3*30%</f>
        <v>1567846.8</v>
      </c>
      <c r="J4" s="7"/>
      <c r="K4" s="7">
        <f>K3*30%</f>
        <v>753576.29999999993</v>
      </c>
      <c r="L4" s="7"/>
      <c r="M4" s="7">
        <f>M3*30%</f>
        <v>976644.6</v>
      </c>
      <c r="N4" s="16"/>
    </row>
    <row r="5" spans="1:14" ht="59.25" customHeight="1">
      <c r="A5" s="50">
        <v>3</v>
      </c>
      <c r="B5" s="543" t="s">
        <v>142</v>
      </c>
      <c r="C5" s="544"/>
      <c r="D5" s="7"/>
      <c r="E5" s="6" t="s">
        <v>123</v>
      </c>
      <c r="F5" s="7"/>
      <c r="G5" s="6" t="s">
        <v>124</v>
      </c>
      <c r="H5" s="7"/>
      <c r="I5" s="7" t="s">
        <v>125</v>
      </c>
      <c r="J5" s="7"/>
      <c r="K5" s="7" t="s">
        <v>126</v>
      </c>
      <c r="L5" s="7"/>
      <c r="M5" s="7" t="s">
        <v>127</v>
      </c>
      <c r="N5" s="16"/>
    </row>
    <row r="6" spans="1:14" ht="27" customHeight="1">
      <c r="A6" s="50">
        <v>4</v>
      </c>
      <c r="B6" s="543" t="s">
        <v>143</v>
      </c>
      <c r="C6" s="544"/>
      <c r="D6" s="7"/>
      <c r="E6" s="6">
        <v>45800</v>
      </c>
      <c r="F6" s="7"/>
      <c r="G6" s="6">
        <v>183940</v>
      </c>
      <c r="H6" s="7"/>
      <c r="I6" s="7">
        <v>95109</v>
      </c>
      <c r="J6" s="7"/>
      <c r="K6" s="7">
        <v>145209</v>
      </c>
      <c r="L6" s="7"/>
      <c r="M6" s="7">
        <v>217029</v>
      </c>
      <c r="N6" s="16"/>
    </row>
    <row r="7" spans="1:14" ht="46.5" customHeight="1">
      <c r="A7" s="50">
        <v>5</v>
      </c>
      <c r="B7" s="543" t="s">
        <v>139</v>
      </c>
      <c r="C7" s="544"/>
      <c r="D7" s="7"/>
      <c r="E7" s="6">
        <f>E6*30%</f>
        <v>13740</v>
      </c>
      <c r="F7" s="7"/>
      <c r="G7" s="6">
        <f>G6*30%</f>
        <v>55182</v>
      </c>
      <c r="H7" s="7"/>
      <c r="I7" s="6">
        <f>I6*30%</f>
        <v>28532.7</v>
      </c>
      <c r="J7" s="7"/>
      <c r="K7" s="6">
        <f>K6*30%</f>
        <v>43562.7</v>
      </c>
      <c r="L7" s="7"/>
      <c r="M7" s="6">
        <f>M6*30%</f>
        <v>65108.7</v>
      </c>
      <c r="N7" s="16"/>
    </row>
    <row r="8" spans="1:14" ht="24" customHeight="1">
      <c r="A8" s="50">
        <v>6</v>
      </c>
      <c r="B8" s="543" t="s">
        <v>128</v>
      </c>
      <c r="C8" s="544"/>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43" t="s">
        <v>140</v>
      </c>
      <c r="C9" s="544"/>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43" t="s">
        <v>129</v>
      </c>
      <c r="C10" s="544"/>
      <c r="D10" s="52" t="s">
        <v>141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43" t="s">
        <v>130</v>
      </c>
      <c r="C11" s="544"/>
      <c r="D11" s="6" t="s">
        <v>133</v>
      </c>
      <c r="E11" s="6" t="s">
        <v>134</v>
      </c>
      <c r="F11" s="6" t="s">
        <v>133</v>
      </c>
      <c r="G11" s="6" t="s">
        <v>134</v>
      </c>
      <c r="H11" s="6" t="s">
        <v>133</v>
      </c>
      <c r="I11" s="6" t="s">
        <v>134</v>
      </c>
      <c r="J11" s="6" t="s">
        <v>133</v>
      </c>
      <c r="K11" s="6" t="s">
        <v>134</v>
      </c>
      <c r="L11" s="6" t="s">
        <v>133</v>
      </c>
      <c r="M11" s="6" t="s">
        <v>134</v>
      </c>
      <c r="N11" s="40" t="s">
        <v>76</v>
      </c>
    </row>
    <row r="12" spans="1:14">
      <c r="A12" s="50"/>
      <c r="B12" s="47"/>
      <c r="C12" s="35" t="s">
        <v>69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70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71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131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 thickBot="1">
      <c r="A16" s="51"/>
      <c r="B16" s="48"/>
      <c r="C16" s="42" t="s">
        <v>132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sheetProtection password="CA93" sheet="1" objects="1" scenarios="1"/>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5"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5"/>
  <cols>
    <col min="1" max="1" width="24" customWidth="1"/>
    <col min="2" max="2" width="13.453125" customWidth="1"/>
    <col min="4" max="4" width="12" customWidth="1"/>
    <col min="7" max="7" width="12.54296875" customWidth="1"/>
    <col min="13" max="13" width="12.54296875" customWidth="1"/>
    <col min="16" max="16" width="12.81640625" customWidth="1"/>
    <col min="19" max="19" width="14.81640625" customWidth="1"/>
    <col min="20" max="20" width="14.1796875" customWidth="1"/>
  </cols>
  <sheetData>
    <row r="1" spans="1:20" ht="29.25" customHeight="1">
      <c r="A1" s="11" t="s">
        <v>93</v>
      </c>
      <c r="B1" s="551" t="s">
        <v>94</v>
      </c>
      <c r="C1" s="551"/>
      <c r="D1" s="551"/>
      <c r="E1" s="551" t="s">
        <v>95</v>
      </c>
      <c r="F1" s="551"/>
      <c r="G1" s="551"/>
      <c r="H1" s="551" t="s">
        <v>96</v>
      </c>
      <c r="I1" s="551"/>
      <c r="J1" s="551"/>
      <c r="K1" s="551" t="s">
        <v>97</v>
      </c>
      <c r="L1" s="551"/>
      <c r="M1" s="551"/>
      <c r="N1" s="551" t="s">
        <v>98</v>
      </c>
      <c r="O1" s="551"/>
      <c r="P1" s="551"/>
      <c r="Q1" s="15" t="s">
        <v>76</v>
      </c>
      <c r="R1" s="15" t="s">
        <v>146</v>
      </c>
      <c r="S1" s="21" t="s">
        <v>105</v>
      </c>
      <c r="T1" s="21" t="s">
        <v>106</v>
      </c>
    </row>
    <row r="2" spans="1:20">
      <c r="A2" s="12" t="s">
        <v>99</v>
      </c>
      <c r="B2" s="550">
        <v>552</v>
      </c>
      <c r="C2" s="550"/>
      <c r="D2" s="550"/>
      <c r="E2" s="550">
        <v>205</v>
      </c>
      <c r="F2" s="550"/>
      <c r="G2" s="550"/>
      <c r="H2" s="550">
        <v>105</v>
      </c>
      <c r="I2" s="550"/>
      <c r="J2" s="550"/>
      <c r="K2" s="550">
        <v>45</v>
      </c>
      <c r="L2" s="550"/>
      <c r="M2" s="550"/>
      <c r="N2" s="550">
        <v>62</v>
      </c>
      <c r="O2" s="550"/>
      <c r="P2" s="550"/>
      <c r="Q2" s="13">
        <f>SUM(B2:P2)</f>
        <v>969</v>
      </c>
      <c r="R2" s="13"/>
      <c r="S2" s="7">
        <v>3</v>
      </c>
      <c r="T2" s="16">
        <f t="shared" ref="T2:T7" si="0">Q2*S2</f>
        <v>2907</v>
      </c>
    </row>
    <row r="3" spans="1:20">
      <c r="A3" s="12" t="s">
        <v>100</v>
      </c>
      <c r="B3" s="550">
        <v>71</v>
      </c>
      <c r="C3" s="550"/>
      <c r="D3" s="550"/>
      <c r="E3" s="550">
        <v>57</v>
      </c>
      <c r="F3" s="550"/>
      <c r="G3" s="550"/>
      <c r="H3" s="550">
        <v>18</v>
      </c>
      <c r="I3" s="550"/>
      <c r="J3" s="550"/>
      <c r="K3" s="550">
        <v>12</v>
      </c>
      <c r="L3" s="550"/>
      <c r="M3" s="550"/>
      <c r="N3" s="550">
        <v>18</v>
      </c>
      <c r="O3" s="550"/>
      <c r="P3" s="550"/>
      <c r="Q3" s="13">
        <f>SUM(B3:P3)</f>
        <v>176</v>
      </c>
      <c r="R3" s="13"/>
      <c r="S3" s="7">
        <v>4</v>
      </c>
      <c r="T3" s="16">
        <f t="shared" si="0"/>
        <v>704</v>
      </c>
    </row>
    <row r="4" spans="1:20">
      <c r="A4" s="12" t="s">
        <v>101</v>
      </c>
      <c r="B4" s="550">
        <v>40</v>
      </c>
      <c r="C4" s="550"/>
      <c r="D4" s="550"/>
      <c r="E4" s="550">
        <v>12</v>
      </c>
      <c r="F4" s="550"/>
      <c r="G4" s="550"/>
      <c r="H4" s="550">
        <v>9</v>
      </c>
      <c r="I4" s="550"/>
      <c r="J4" s="550"/>
      <c r="K4" s="550">
        <v>1</v>
      </c>
      <c r="L4" s="550"/>
      <c r="M4" s="550"/>
      <c r="N4" s="550">
        <v>0</v>
      </c>
      <c r="O4" s="550"/>
      <c r="P4" s="550"/>
      <c r="Q4" s="13">
        <f>SUM(B4:P4)</f>
        <v>62</v>
      </c>
      <c r="R4" s="13"/>
      <c r="S4" s="7">
        <v>4</v>
      </c>
      <c r="T4" s="16">
        <f t="shared" si="0"/>
        <v>248</v>
      </c>
    </row>
    <row r="5" spans="1:20">
      <c r="A5" s="12" t="s">
        <v>103</v>
      </c>
      <c r="B5" s="550">
        <v>7</v>
      </c>
      <c r="C5" s="550"/>
      <c r="D5" s="550"/>
      <c r="E5" s="550">
        <v>3</v>
      </c>
      <c r="F5" s="550"/>
      <c r="G5" s="550"/>
      <c r="H5" s="550">
        <v>2</v>
      </c>
      <c r="I5" s="550"/>
      <c r="J5" s="550"/>
      <c r="K5" s="550">
        <v>0</v>
      </c>
      <c r="L5" s="550"/>
      <c r="M5" s="550"/>
      <c r="N5" s="550">
        <v>0</v>
      </c>
      <c r="O5" s="550"/>
      <c r="P5" s="550"/>
      <c r="Q5" s="13">
        <v>12</v>
      </c>
      <c r="R5" s="13"/>
      <c r="S5" s="7">
        <v>2</v>
      </c>
      <c r="T5" s="16">
        <f t="shared" si="0"/>
        <v>24</v>
      </c>
    </row>
    <row r="6" spans="1:20">
      <c r="A6" s="12" t="s">
        <v>104</v>
      </c>
      <c r="B6" s="552">
        <v>1</v>
      </c>
      <c r="C6" s="552"/>
      <c r="D6" s="552"/>
      <c r="E6" s="552">
        <v>1</v>
      </c>
      <c r="F6" s="552"/>
      <c r="G6" s="552"/>
      <c r="H6" s="552">
        <v>1</v>
      </c>
      <c r="I6" s="552"/>
      <c r="J6" s="552"/>
      <c r="K6" s="552">
        <v>1</v>
      </c>
      <c r="L6" s="552"/>
      <c r="M6" s="552"/>
      <c r="N6" s="552">
        <v>1</v>
      </c>
      <c r="O6" s="552"/>
      <c r="P6" s="552"/>
      <c r="Q6" s="14">
        <v>5</v>
      </c>
      <c r="R6" s="14"/>
      <c r="S6" s="7">
        <v>2</v>
      </c>
      <c r="T6" s="16">
        <f t="shared" si="0"/>
        <v>10</v>
      </c>
    </row>
    <row r="7" spans="1:20" ht="13" thickBot="1">
      <c r="A7" s="17" t="s">
        <v>102</v>
      </c>
      <c r="B7" s="553"/>
      <c r="C7" s="554"/>
      <c r="D7" s="555"/>
      <c r="E7" s="553"/>
      <c r="F7" s="554"/>
      <c r="G7" s="555"/>
      <c r="H7" s="553"/>
      <c r="I7" s="554"/>
      <c r="J7" s="555"/>
      <c r="K7" s="553"/>
      <c r="L7" s="554"/>
      <c r="M7" s="555"/>
      <c r="N7" s="553"/>
      <c r="O7" s="554"/>
      <c r="P7" s="555"/>
      <c r="Q7" s="19">
        <v>4</v>
      </c>
      <c r="R7" s="19"/>
      <c r="S7" s="18">
        <v>5</v>
      </c>
      <c r="T7" s="20">
        <f t="shared" si="0"/>
        <v>20</v>
      </c>
    </row>
    <row r="8" spans="1:20" ht="13.5" thickBot="1">
      <c r="A8" s="54" t="s">
        <v>107</v>
      </c>
      <c r="B8" s="55"/>
      <c r="C8" s="55"/>
      <c r="D8" s="55"/>
      <c r="E8" s="55"/>
      <c r="F8" s="55"/>
      <c r="G8" s="55"/>
      <c r="H8" s="55"/>
      <c r="I8" s="55"/>
      <c r="J8" s="55"/>
      <c r="K8" s="55"/>
      <c r="L8" s="55"/>
      <c r="M8" s="55"/>
      <c r="N8" s="55"/>
      <c r="O8" s="55"/>
      <c r="P8" s="55"/>
      <c r="Q8" s="55"/>
      <c r="R8" s="55"/>
      <c r="S8" s="56"/>
      <c r="T8" s="22">
        <f>SUM(T2:T7)</f>
        <v>3913</v>
      </c>
    </row>
    <row r="9" spans="1:20" ht="13">
      <c r="A9" s="556" t="s">
        <v>120</v>
      </c>
      <c r="B9" s="547"/>
      <c r="C9" s="547"/>
      <c r="D9" s="547"/>
      <c r="E9" s="547"/>
      <c r="F9" s="547"/>
      <c r="G9" s="547"/>
      <c r="H9" s="547"/>
      <c r="I9" s="547"/>
      <c r="J9" s="547"/>
      <c r="K9" s="547"/>
      <c r="L9" s="547"/>
      <c r="M9" s="547"/>
      <c r="N9" s="547"/>
      <c r="O9" s="547"/>
      <c r="P9" s="547"/>
      <c r="Q9" s="548"/>
      <c r="R9" s="53"/>
      <c r="S9" s="25"/>
      <c r="T9" s="23"/>
    </row>
    <row r="10" spans="1:20" ht="27" customHeight="1">
      <c r="A10" s="26"/>
      <c r="B10" s="549" t="s">
        <v>94</v>
      </c>
      <c r="C10" s="549"/>
      <c r="D10" s="549"/>
      <c r="E10" s="549" t="s">
        <v>95</v>
      </c>
      <c r="F10" s="549"/>
      <c r="G10" s="549"/>
      <c r="H10" s="549" t="s">
        <v>96</v>
      </c>
      <c r="I10" s="549"/>
      <c r="J10" s="549"/>
      <c r="K10" s="549" t="s">
        <v>97</v>
      </c>
      <c r="L10" s="549"/>
      <c r="M10" s="549"/>
      <c r="N10" s="549" t="s">
        <v>98</v>
      </c>
      <c r="O10" s="549"/>
      <c r="P10" s="549"/>
      <c r="Q10" s="27"/>
      <c r="R10" s="53"/>
      <c r="S10" s="24"/>
      <c r="T10" s="24"/>
    </row>
    <row r="11" spans="1:20" ht="50">
      <c r="A11" s="28" t="s">
        <v>108</v>
      </c>
      <c r="B11" s="552">
        <v>1053</v>
      </c>
      <c r="C11" s="552"/>
      <c r="D11" s="552"/>
      <c r="E11" s="552">
        <v>262</v>
      </c>
      <c r="F11" s="552"/>
      <c r="G11" s="552"/>
      <c r="H11" s="552">
        <v>90</v>
      </c>
      <c r="I11" s="552"/>
      <c r="J11" s="552"/>
      <c r="K11" s="552">
        <v>32</v>
      </c>
      <c r="L11" s="552"/>
      <c r="M11" s="552"/>
      <c r="N11" s="552">
        <v>97</v>
      </c>
      <c r="O11" s="552"/>
      <c r="P11" s="552"/>
      <c r="Q11" s="16">
        <f>SUM(B11:O11)</f>
        <v>1534</v>
      </c>
      <c r="R11" s="10"/>
    </row>
    <row r="12" spans="1:20" ht="13">
      <c r="A12" s="29" t="s">
        <v>109</v>
      </c>
      <c r="B12" s="552"/>
      <c r="C12" s="552"/>
      <c r="D12" s="552"/>
      <c r="E12" s="552"/>
      <c r="F12" s="552"/>
      <c r="G12" s="552"/>
      <c r="H12" s="552"/>
      <c r="I12" s="552"/>
      <c r="J12" s="552"/>
      <c r="K12" s="552"/>
      <c r="L12" s="552"/>
      <c r="M12" s="552"/>
      <c r="N12" s="552"/>
      <c r="O12" s="552"/>
      <c r="P12" s="552"/>
      <c r="Q12" s="16"/>
      <c r="R12" s="10"/>
    </row>
    <row r="13" spans="1:20">
      <c r="A13" s="5" t="s">
        <v>110</v>
      </c>
      <c r="B13" s="552">
        <v>775</v>
      </c>
      <c r="C13" s="552"/>
      <c r="D13" s="552"/>
      <c r="E13" s="552">
        <v>274</v>
      </c>
      <c r="F13" s="552"/>
      <c r="G13" s="552"/>
      <c r="H13" s="552">
        <v>143</v>
      </c>
      <c r="I13" s="552"/>
      <c r="J13" s="552"/>
      <c r="K13" s="552">
        <v>58</v>
      </c>
      <c r="L13" s="552"/>
      <c r="M13" s="552"/>
      <c r="N13" s="552">
        <v>80</v>
      </c>
      <c r="O13" s="552"/>
      <c r="P13" s="552"/>
      <c r="Q13" s="16">
        <f>SUM(B13:O13)</f>
        <v>1330</v>
      </c>
      <c r="R13" s="10"/>
    </row>
    <row r="14" spans="1:20">
      <c r="A14" s="5" t="s">
        <v>111</v>
      </c>
      <c r="B14" s="552">
        <v>0</v>
      </c>
      <c r="C14" s="552"/>
      <c r="D14" s="552"/>
      <c r="E14" s="552">
        <v>0</v>
      </c>
      <c r="F14" s="552"/>
      <c r="G14" s="552"/>
      <c r="H14" s="552">
        <v>0</v>
      </c>
      <c r="I14" s="552"/>
      <c r="J14" s="552"/>
      <c r="K14" s="552">
        <v>0</v>
      </c>
      <c r="L14" s="552"/>
      <c r="M14" s="552"/>
      <c r="N14" s="552">
        <v>0</v>
      </c>
      <c r="O14" s="552"/>
      <c r="P14" s="552"/>
      <c r="Q14" s="16">
        <f>SUM(B14:P14)</f>
        <v>0</v>
      </c>
      <c r="R14" s="10"/>
    </row>
    <row r="15" spans="1:20">
      <c r="A15" s="5" t="s">
        <v>119</v>
      </c>
      <c r="B15" s="558">
        <v>0</v>
      </c>
      <c r="C15" s="559"/>
      <c r="D15" s="560"/>
      <c r="E15" s="558">
        <v>0</v>
      </c>
      <c r="F15" s="559"/>
      <c r="G15" s="560"/>
      <c r="H15" s="558">
        <v>0</v>
      </c>
      <c r="I15" s="559"/>
      <c r="J15" s="560"/>
      <c r="K15" s="558">
        <v>0</v>
      </c>
      <c r="L15" s="559"/>
      <c r="M15" s="560"/>
      <c r="N15" s="558">
        <v>0</v>
      </c>
      <c r="O15" s="559"/>
      <c r="P15" s="560"/>
      <c r="Q15" s="16">
        <v>0</v>
      </c>
      <c r="R15" s="10"/>
    </row>
    <row r="16" spans="1:20">
      <c r="A16" s="5" t="s">
        <v>112</v>
      </c>
      <c r="B16" s="552">
        <v>115</v>
      </c>
      <c r="C16" s="552"/>
      <c r="D16" s="552"/>
      <c r="E16" s="552">
        <v>34</v>
      </c>
      <c r="F16" s="552"/>
      <c r="G16" s="552"/>
      <c r="H16" s="552">
        <v>6</v>
      </c>
      <c r="I16" s="552"/>
      <c r="J16" s="552"/>
      <c r="K16" s="558">
        <v>7</v>
      </c>
      <c r="L16" s="559"/>
      <c r="M16" s="560"/>
      <c r="N16" s="552">
        <v>0</v>
      </c>
      <c r="O16" s="552"/>
      <c r="P16" s="552"/>
      <c r="Q16" s="16">
        <f>SUM(B16:P16)</f>
        <v>162</v>
      </c>
      <c r="R16" s="10"/>
    </row>
    <row r="17" spans="1:18" ht="13.5" thickBot="1">
      <c r="A17" s="30" t="s">
        <v>113</v>
      </c>
      <c r="B17" s="557">
        <v>694</v>
      </c>
      <c r="C17" s="557"/>
      <c r="D17" s="557"/>
      <c r="E17" s="557">
        <v>274</v>
      </c>
      <c r="F17" s="557"/>
      <c r="G17" s="557"/>
      <c r="H17" s="557">
        <v>132</v>
      </c>
      <c r="I17" s="557"/>
      <c r="J17" s="557"/>
      <c r="K17" s="553">
        <v>58</v>
      </c>
      <c r="L17" s="554"/>
      <c r="M17" s="555"/>
      <c r="N17" s="557">
        <v>80</v>
      </c>
      <c r="O17" s="557"/>
      <c r="P17" s="557"/>
      <c r="Q17" s="20">
        <f>SUM(B17:O17)</f>
        <v>1238</v>
      </c>
      <c r="R17" s="10"/>
    </row>
    <row r="18" spans="1:18" ht="13" thickBot="1"/>
    <row r="19" spans="1:18" ht="26">
      <c r="A19" s="3"/>
      <c r="B19" s="4" t="s">
        <v>117</v>
      </c>
      <c r="C19" s="34" t="s">
        <v>114</v>
      </c>
      <c r="D19" s="33" t="s">
        <v>118</v>
      </c>
    </row>
    <row r="20" spans="1:18" ht="13">
      <c r="A20" s="29" t="s">
        <v>115</v>
      </c>
      <c r="B20" s="7">
        <f>T8</f>
        <v>3913</v>
      </c>
      <c r="C20" s="7">
        <f>Q11</f>
        <v>1534</v>
      </c>
      <c r="D20" s="31">
        <f>B20-C20</f>
        <v>2379</v>
      </c>
    </row>
    <row r="21" spans="1:18" ht="13">
      <c r="A21" s="29" t="s">
        <v>116</v>
      </c>
      <c r="B21" s="7"/>
      <c r="C21" s="7"/>
      <c r="D21" s="31"/>
    </row>
    <row r="22" spans="1:18">
      <c r="A22" s="59" t="s">
        <v>154</v>
      </c>
      <c r="B22" s="7">
        <v>1207</v>
      </c>
      <c r="C22" s="7">
        <v>1330</v>
      </c>
      <c r="D22" s="31">
        <v>0</v>
      </c>
    </row>
    <row r="23" spans="1:18" ht="62.5">
      <c r="A23" s="28" t="s">
        <v>155</v>
      </c>
      <c r="B23" s="7">
        <v>238</v>
      </c>
      <c r="C23" s="7">
        <v>0</v>
      </c>
      <c r="D23" s="31">
        <v>238</v>
      </c>
    </row>
    <row r="24" spans="1:18">
      <c r="A24" s="5" t="s">
        <v>112</v>
      </c>
      <c r="B24" s="7">
        <v>1207</v>
      </c>
      <c r="C24" s="7">
        <v>162</v>
      </c>
      <c r="D24" s="31">
        <f>B24-C24</f>
        <v>1045</v>
      </c>
    </row>
    <row r="25" spans="1:18" ht="37.5">
      <c r="A25" s="28" t="s">
        <v>161</v>
      </c>
      <c r="B25" s="7">
        <v>21</v>
      </c>
      <c r="C25" s="7">
        <v>0</v>
      </c>
      <c r="D25" s="31">
        <f>B25-C25</f>
        <v>21</v>
      </c>
    </row>
    <row r="26" spans="1:18" ht="13.5" thickBot="1">
      <c r="A26" s="30" t="s">
        <v>113</v>
      </c>
      <c r="B26" s="18">
        <v>1207</v>
      </c>
      <c r="C26" s="18">
        <v>1238</v>
      </c>
      <c r="D26" s="32">
        <v>0</v>
      </c>
    </row>
  </sheetData>
  <sheetProtection password="CA93" sheet="1" objects="1" scenarios="1"/>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5"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S73"/>
  <sheetViews>
    <sheetView zoomScale="70" zoomScaleNormal="70" zoomScaleSheetLayoutView="90" workbookViewId="0">
      <selection activeCell="B33" sqref="B33"/>
    </sheetView>
  </sheetViews>
  <sheetFormatPr defaultColWidth="9.1796875" defaultRowHeight="14.5"/>
  <cols>
    <col min="1" max="1" width="3.36328125" style="499" bestFit="1" customWidth="1"/>
    <col min="2" max="2" width="30.54296875" style="493" customWidth="1"/>
    <col min="3" max="3" width="16.1796875" style="375" customWidth="1"/>
    <col min="4" max="4" width="10.81640625" style="375" customWidth="1"/>
    <col min="5" max="5" width="18.453125" style="375" customWidth="1"/>
    <col min="6" max="6" width="16" style="375" customWidth="1"/>
    <col min="7" max="7" width="10.81640625" style="375" customWidth="1"/>
    <col min="8" max="8" width="18.453125" style="375" customWidth="1"/>
    <col min="9" max="9" width="15.54296875" style="375" customWidth="1"/>
    <col min="10" max="16" width="11.453125" style="375" customWidth="1"/>
    <col min="17" max="17" width="18" style="375" customWidth="1"/>
    <col min="18" max="18" width="21" style="375" customWidth="1"/>
    <col min="19" max="19" width="21.81640625" style="376" customWidth="1"/>
    <col min="20" max="16384" width="9.1796875" style="376"/>
  </cols>
  <sheetData>
    <row r="1" spans="1:19" s="390" customFormat="1" ht="14.4" customHeight="1">
      <c r="A1" s="535" t="s">
        <v>138</v>
      </c>
      <c r="B1" s="501" t="s">
        <v>137</v>
      </c>
      <c r="C1" s="561" t="s">
        <v>69</v>
      </c>
      <c r="D1" s="561"/>
      <c r="E1" s="561"/>
      <c r="F1" s="561" t="s">
        <v>70</v>
      </c>
      <c r="G1" s="561"/>
      <c r="H1" s="561"/>
      <c r="I1" s="561" t="s">
        <v>71</v>
      </c>
      <c r="J1" s="561"/>
      <c r="K1" s="561"/>
      <c r="L1" s="561" t="s">
        <v>131</v>
      </c>
      <c r="M1" s="561"/>
      <c r="N1" s="561"/>
      <c r="O1" s="561" t="s">
        <v>132</v>
      </c>
      <c r="P1" s="561"/>
      <c r="Q1" s="561"/>
      <c r="R1" s="562" t="s">
        <v>482</v>
      </c>
      <c r="S1" s="376"/>
    </row>
    <row r="2" spans="1:19" s="390" customFormat="1" ht="29">
      <c r="A2" s="536"/>
      <c r="B2" s="500" t="s">
        <v>506</v>
      </c>
      <c r="C2" s="492" t="s">
        <v>61</v>
      </c>
      <c r="D2" s="492" t="s">
        <v>62</v>
      </c>
      <c r="E2" s="492" t="s">
        <v>479</v>
      </c>
      <c r="F2" s="492" t="s">
        <v>61</v>
      </c>
      <c r="G2" s="492" t="s">
        <v>62</v>
      </c>
      <c r="H2" s="492" t="s">
        <v>479</v>
      </c>
      <c r="I2" s="492" t="s">
        <v>61</v>
      </c>
      <c r="J2" s="492" t="s">
        <v>62</v>
      </c>
      <c r="K2" s="492" t="s">
        <v>479</v>
      </c>
      <c r="L2" s="492" t="s">
        <v>61</v>
      </c>
      <c r="M2" s="492" t="s">
        <v>62</v>
      </c>
      <c r="N2" s="492" t="s">
        <v>479</v>
      </c>
      <c r="O2" s="492" t="s">
        <v>61</v>
      </c>
      <c r="P2" s="492" t="s">
        <v>62</v>
      </c>
      <c r="Q2" s="492" t="s">
        <v>479</v>
      </c>
      <c r="R2" s="562"/>
      <c r="S2" s="376"/>
    </row>
    <row r="3" spans="1:19">
      <c r="A3" s="498">
        <v>1</v>
      </c>
      <c r="B3" s="453" t="s">
        <v>402</v>
      </c>
      <c r="C3" s="351"/>
      <c r="D3" s="351"/>
      <c r="E3" s="351"/>
      <c r="F3" s="378"/>
      <c r="G3" s="391"/>
      <c r="H3" s="378"/>
      <c r="I3" s="378"/>
      <c r="J3" s="391"/>
      <c r="K3" s="391"/>
      <c r="L3" s="391"/>
      <c r="M3" s="391"/>
      <c r="N3" s="391"/>
      <c r="O3" s="391"/>
      <c r="P3" s="391"/>
      <c r="Q3" s="378"/>
      <c r="R3" s="378"/>
    </row>
    <row r="4" spans="1:19">
      <c r="A4" s="498">
        <v>2</v>
      </c>
      <c r="B4" s="453" t="s">
        <v>403</v>
      </c>
      <c r="C4" s="351"/>
      <c r="D4" s="351"/>
      <c r="E4" s="351"/>
      <c r="F4" s="378"/>
      <c r="G4" s="391"/>
      <c r="H4" s="378"/>
      <c r="I4" s="378"/>
      <c r="J4" s="391"/>
      <c r="K4" s="391"/>
      <c r="L4" s="391"/>
      <c r="M4" s="391"/>
      <c r="N4" s="391"/>
      <c r="O4" s="391"/>
      <c r="P4" s="391"/>
      <c r="Q4" s="378"/>
      <c r="R4" s="378"/>
    </row>
    <row r="5" spans="1:19">
      <c r="A5" s="498">
        <v>3</v>
      </c>
      <c r="B5" s="453" t="s">
        <v>404</v>
      </c>
      <c r="C5" s="351"/>
      <c r="D5" s="351"/>
      <c r="E5" s="351"/>
      <c r="F5" s="378"/>
      <c r="G5" s="391"/>
      <c r="H5" s="378"/>
      <c r="I5" s="378"/>
      <c r="J5" s="391"/>
      <c r="K5" s="391"/>
      <c r="L5" s="391"/>
      <c r="M5" s="391"/>
      <c r="N5" s="391"/>
      <c r="O5" s="391"/>
      <c r="P5" s="391"/>
      <c r="Q5" s="378"/>
      <c r="R5" s="378"/>
    </row>
    <row r="6" spans="1:19">
      <c r="A6" s="498">
        <v>4</v>
      </c>
      <c r="B6" s="453" t="s">
        <v>405</v>
      </c>
      <c r="C6" s="351"/>
      <c r="D6" s="351"/>
      <c r="E6" s="351"/>
      <c r="F6" s="378"/>
      <c r="G6" s="391"/>
      <c r="H6" s="378"/>
      <c r="I6" s="378"/>
      <c r="J6" s="391"/>
      <c r="K6" s="391"/>
      <c r="L6" s="391"/>
      <c r="M6" s="391"/>
      <c r="N6" s="391"/>
      <c r="O6" s="391"/>
      <c r="P6" s="391"/>
      <c r="Q6" s="378"/>
      <c r="R6" s="378"/>
    </row>
    <row r="7" spans="1:19">
      <c r="A7" s="498">
        <v>5</v>
      </c>
      <c r="B7" s="453" t="s">
        <v>406</v>
      </c>
      <c r="C7" s="351"/>
      <c r="D7" s="351"/>
      <c r="E7" s="351"/>
      <c r="F7" s="378"/>
      <c r="G7" s="391"/>
      <c r="H7" s="378"/>
      <c r="I7" s="378"/>
      <c r="J7" s="391"/>
      <c r="K7" s="391"/>
      <c r="L7" s="391"/>
      <c r="M7" s="391"/>
      <c r="N7" s="391"/>
      <c r="O7" s="391"/>
      <c r="P7" s="391"/>
      <c r="Q7" s="378"/>
      <c r="R7" s="378"/>
    </row>
    <row r="8" spans="1:19">
      <c r="A8" s="498">
        <v>6</v>
      </c>
      <c r="B8" s="453" t="s">
        <v>407</v>
      </c>
      <c r="C8" s="351"/>
      <c r="D8" s="351"/>
      <c r="E8" s="351"/>
      <c r="F8" s="378"/>
      <c r="G8" s="391"/>
      <c r="H8" s="378"/>
      <c r="I8" s="378"/>
      <c r="J8" s="391"/>
      <c r="K8" s="391"/>
      <c r="L8" s="391"/>
      <c r="M8" s="391"/>
      <c r="N8" s="391"/>
      <c r="O8" s="391"/>
      <c r="P8" s="391"/>
      <c r="Q8" s="378"/>
      <c r="R8" s="378"/>
    </row>
    <row r="9" spans="1:19" ht="36">
      <c r="A9" s="498">
        <v>7</v>
      </c>
      <c r="B9" s="453" t="s">
        <v>408</v>
      </c>
      <c r="C9" s="351"/>
      <c r="D9" s="351"/>
      <c r="E9" s="351"/>
      <c r="F9" s="378"/>
      <c r="G9" s="391"/>
      <c r="H9" s="378"/>
      <c r="I9" s="378"/>
      <c r="J9" s="391"/>
      <c r="K9" s="391"/>
      <c r="L9" s="391"/>
      <c r="M9" s="391"/>
      <c r="N9" s="391"/>
      <c r="O9" s="391"/>
      <c r="P9" s="391"/>
      <c r="Q9" s="378"/>
      <c r="R9" s="378"/>
    </row>
    <row r="10" spans="1:19">
      <c r="A10" s="498">
        <v>8</v>
      </c>
      <c r="B10" s="453" t="s">
        <v>409</v>
      </c>
      <c r="C10" s="351"/>
      <c r="D10" s="351"/>
      <c r="E10" s="351"/>
      <c r="F10" s="378"/>
      <c r="G10" s="391"/>
      <c r="H10" s="378"/>
      <c r="I10" s="378"/>
      <c r="J10" s="391"/>
      <c r="K10" s="391"/>
      <c r="L10" s="391"/>
      <c r="M10" s="391"/>
      <c r="N10" s="391"/>
      <c r="O10" s="391"/>
      <c r="P10" s="391"/>
      <c r="Q10" s="378"/>
      <c r="R10" s="378"/>
    </row>
    <row r="11" spans="1:19">
      <c r="A11" s="498">
        <v>9</v>
      </c>
      <c r="B11" s="453" t="s">
        <v>410</v>
      </c>
      <c r="C11" s="351"/>
      <c r="D11" s="351"/>
      <c r="E11" s="351"/>
      <c r="F11" s="378"/>
      <c r="G11" s="391"/>
      <c r="H11" s="378"/>
      <c r="I11" s="378"/>
      <c r="J11" s="391"/>
      <c r="K11" s="391"/>
      <c r="L11" s="391"/>
      <c r="M11" s="391"/>
      <c r="N11" s="391"/>
      <c r="O11" s="391"/>
      <c r="P11" s="391"/>
      <c r="Q11" s="378"/>
      <c r="R11" s="378"/>
    </row>
    <row r="12" spans="1:19">
      <c r="A12" s="498">
        <v>10</v>
      </c>
      <c r="B12" s="497" t="s">
        <v>411</v>
      </c>
      <c r="C12" s="351"/>
      <c r="D12" s="351"/>
      <c r="E12" s="351"/>
      <c r="F12" s="378"/>
      <c r="G12" s="391"/>
      <c r="H12" s="378"/>
      <c r="I12" s="378"/>
      <c r="J12" s="391"/>
      <c r="K12" s="391"/>
      <c r="L12" s="391"/>
      <c r="M12" s="391"/>
      <c r="N12" s="391"/>
      <c r="O12" s="391"/>
      <c r="P12" s="391"/>
      <c r="Q12" s="378"/>
      <c r="R12" s="378"/>
    </row>
    <row r="13" spans="1:19">
      <c r="A13" s="498">
        <v>11</v>
      </c>
      <c r="B13" s="497" t="s">
        <v>411</v>
      </c>
      <c r="C13" s="351"/>
      <c r="D13" s="351"/>
      <c r="E13" s="351"/>
      <c r="F13" s="378"/>
      <c r="G13" s="391"/>
      <c r="H13" s="378"/>
      <c r="I13" s="378"/>
      <c r="J13" s="391"/>
      <c r="K13" s="391"/>
      <c r="L13" s="391"/>
      <c r="M13" s="391"/>
      <c r="N13" s="391"/>
      <c r="O13" s="391"/>
      <c r="P13" s="391"/>
      <c r="Q13" s="378"/>
      <c r="R13" s="378"/>
    </row>
    <row r="14" spans="1:19">
      <c r="A14" s="498">
        <v>12</v>
      </c>
      <c r="B14" s="497" t="s">
        <v>411</v>
      </c>
      <c r="C14" s="351"/>
      <c r="D14" s="351"/>
      <c r="E14" s="351"/>
      <c r="F14" s="378"/>
      <c r="G14" s="391"/>
      <c r="H14" s="378"/>
      <c r="I14" s="378"/>
      <c r="J14" s="391"/>
      <c r="K14" s="391"/>
      <c r="L14" s="391"/>
      <c r="M14" s="391"/>
      <c r="N14" s="391"/>
      <c r="O14" s="391"/>
      <c r="P14" s="391"/>
      <c r="Q14" s="378"/>
      <c r="R14" s="378"/>
    </row>
    <row r="15" spans="1:19" s="393" customFormat="1">
      <c r="A15" s="468"/>
      <c r="B15" s="468" t="s">
        <v>510</v>
      </c>
      <c r="C15" s="366"/>
      <c r="D15" s="366"/>
      <c r="E15" s="366"/>
      <c r="F15" s="384"/>
      <c r="G15" s="394"/>
      <c r="H15" s="395"/>
      <c r="I15" s="371"/>
      <c r="J15" s="394"/>
      <c r="K15" s="394"/>
      <c r="L15" s="394"/>
      <c r="M15" s="394"/>
      <c r="N15" s="394"/>
      <c r="O15" s="394"/>
      <c r="P15" s="394"/>
      <c r="Q15" s="395"/>
      <c r="R15" s="395"/>
      <c r="S15" s="392"/>
    </row>
    <row r="16" spans="1:19" s="392" customFormat="1" ht="29">
      <c r="A16" s="438"/>
      <c r="B16" s="438" t="s">
        <v>528</v>
      </c>
      <c r="C16" s="492" t="s">
        <v>61</v>
      </c>
      <c r="D16" s="492" t="s">
        <v>62</v>
      </c>
      <c r="E16" s="492" t="s">
        <v>479</v>
      </c>
      <c r="F16" s="492" t="s">
        <v>61</v>
      </c>
      <c r="G16" s="492" t="s">
        <v>62</v>
      </c>
      <c r="H16" s="492" t="s">
        <v>479</v>
      </c>
      <c r="I16" s="492" t="s">
        <v>61</v>
      </c>
      <c r="J16" s="492" t="s">
        <v>62</v>
      </c>
      <c r="K16" s="492" t="s">
        <v>479</v>
      </c>
      <c r="L16" s="492" t="s">
        <v>61</v>
      </c>
      <c r="M16" s="492" t="s">
        <v>62</v>
      </c>
      <c r="N16" s="492" t="s">
        <v>479</v>
      </c>
      <c r="O16" s="492" t="s">
        <v>61</v>
      </c>
      <c r="P16" s="492" t="s">
        <v>62</v>
      </c>
      <c r="Q16" s="492" t="s">
        <v>479</v>
      </c>
      <c r="R16" s="494" t="s">
        <v>482</v>
      </c>
    </row>
    <row r="17" spans="1:18" s="392" customFormat="1">
      <c r="A17" s="498">
        <v>1</v>
      </c>
      <c r="B17" s="453" t="s">
        <v>402</v>
      </c>
      <c r="C17" s="491"/>
      <c r="D17" s="491"/>
      <c r="E17" s="491"/>
      <c r="F17" s="491"/>
      <c r="G17" s="491"/>
      <c r="H17" s="491"/>
      <c r="I17" s="491"/>
      <c r="J17" s="491"/>
      <c r="K17" s="491"/>
      <c r="L17" s="491"/>
      <c r="M17" s="491"/>
      <c r="N17" s="491"/>
      <c r="O17" s="491"/>
      <c r="P17" s="491"/>
      <c r="Q17" s="491"/>
      <c r="R17" s="491"/>
    </row>
    <row r="18" spans="1:18" s="392" customFormat="1">
      <c r="A18" s="498">
        <v>2</v>
      </c>
      <c r="B18" s="453" t="s">
        <v>403</v>
      </c>
      <c r="C18" s="491"/>
      <c r="D18" s="491"/>
      <c r="E18" s="491"/>
      <c r="F18" s="491"/>
      <c r="G18" s="491"/>
      <c r="H18" s="491"/>
      <c r="I18" s="491"/>
      <c r="J18" s="491"/>
      <c r="K18" s="491"/>
      <c r="L18" s="491"/>
      <c r="M18" s="491"/>
      <c r="N18" s="491"/>
      <c r="O18" s="491"/>
      <c r="P18" s="491"/>
      <c r="Q18" s="491"/>
      <c r="R18" s="491"/>
    </row>
    <row r="19" spans="1:18">
      <c r="A19" s="498">
        <v>3</v>
      </c>
      <c r="B19" s="453" t="s">
        <v>404</v>
      </c>
      <c r="C19" s="495"/>
      <c r="D19" s="495"/>
      <c r="E19" s="495"/>
      <c r="F19" s="495"/>
      <c r="G19" s="495"/>
      <c r="H19" s="495"/>
      <c r="I19" s="495"/>
      <c r="J19" s="495"/>
      <c r="K19" s="495"/>
      <c r="L19" s="495"/>
      <c r="M19" s="495"/>
      <c r="N19" s="495"/>
      <c r="O19" s="495"/>
      <c r="P19" s="495"/>
      <c r="Q19" s="495"/>
      <c r="R19" s="495"/>
    </row>
    <row r="20" spans="1:18">
      <c r="A20" s="498">
        <v>4</v>
      </c>
      <c r="B20" s="453" t="s">
        <v>405</v>
      </c>
      <c r="C20" s="495"/>
      <c r="D20" s="495"/>
      <c r="E20" s="495"/>
      <c r="F20" s="495"/>
      <c r="G20" s="495"/>
      <c r="H20" s="495"/>
      <c r="I20" s="495"/>
      <c r="J20" s="495"/>
      <c r="K20" s="495"/>
      <c r="L20" s="495"/>
      <c r="M20" s="495"/>
      <c r="N20" s="495"/>
      <c r="O20" s="495"/>
      <c r="P20" s="495"/>
      <c r="Q20" s="495"/>
      <c r="R20" s="495"/>
    </row>
    <row r="21" spans="1:18">
      <c r="A21" s="498">
        <v>5</v>
      </c>
      <c r="B21" s="453" t="s">
        <v>406</v>
      </c>
      <c r="C21" s="495"/>
      <c r="D21" s="495"/>
      <c r="E21" s="495"/>
      <c r="F21" s="495"/>
      <c r="G21" s="495"/>
      <c r="H21" s="495"/>
      <c r="I21" s="495"/>
      <c r="J21" s="495"/>
      <c r="K21" s="495"/>
      <c r="L21" s="495"/>
      <c r="M21" s="495"/>
      <c r="N21" s="495"/>
      <c r="O21" s="495"/>
      <c r="P21" s="495"/>
      <c r="Q21" s="495"/>
      <c r="R21" s="495"/>
    </row>
    <row r="22" spans="1:18">
      <c r="A22" s="498">
        <v>6</v>
      </c>
      <c r="B22" s="453" t="s">
        <v>407</v>
      </c>
      <c r="C22" s="495"/>
      <c r="D22" s="495"/>
      <c r="E22" s="495"/>
      <c r="F22" s="495"/>
      <c r="G22" s="495"/>
      <c r="H22" s="495"/>
      <c r="I22" s="495"/>
      <c r="J22" s="495"/>
      <c r="K22" s="495"/>
      <c r="L22" s="495"/>
      <c r="M22" s="495"/>
      <c r="N22" s="495"/>
      <c r="O22" s="495"/>
      <c r="P22" s="495"/>
      <c r="Q22" s="495"/>
      <c r="R22" s="495"/>
    </row>
    <row r="23" spans="1:18" ht="36">
      <c r="A23" s="498">
        <v>7</v>
      </c>
      <c r="B23" s="453" t="s">
        <v>408</v>
      </c>
      <c r="C23" s="495"/>
      <c r="D23" s="495"/>
      <c r="E23" s="495"/>
      <c r="F23" s="495"/>
      <c r="G23" s="495"/>
      <c r="H23" s="495"/>
      <c r="I23" s="495"/>
      <c r="J23" s="495"/>
      <c r="K23" s="495"/>
      <c r="L23" s="495"/>
      <c r="M23" s="495"/>
      <c r="N23" s="495"/>
      <c r="O23" s="495"/>
      <c r="P23" s="495"/>
      <c r="Q23" s="495"/>
      <c r="R23" s="495"/>
    </row>
    <row r="24" spans="1:18">
      <c r="A24" s="498">
        <v>8</v>
      </c>
      <c r="B24" s="453" t="s">
        <v>409</v>
      </c>
      <c r="C24" s="495"/>
      <c r="D24" s="495"/>
      <c r="E24" s="495"/>
      <c r="F24" s="495"/>
      <c r="G24" s="495"/>
      <c r="H24" s="495"/>
      <c r="I24" s="495"/>
      <c r="J24" s="495"/>
      <c r="K24" s="495"/>
      <c r="L24" s="495"/>
      <c r="M24" s="495"/>
      <c r="N24" s="495"/>
      <c r="O24" s="495"/>
      <c r="P24" s="495"/>
      <c r="Q24" s="495"/>
      <c r="R24" s="495"/>
    </row>
    <row r="25" spans="1:18">
      <c r="A25" s="498">
        <v>9</v>
      </c>
      <c r="B25" s="453" t="s">
        <v>410</v>
      </c>
      <c r="C25" s="495"/>
      <c r="D25" s="495"/>
      <c r="E25" s="495"/>
      <c r="F25" s="495"/>
      <c r="G25" s="495"/>
      <c r="H25" s="495"/>
      <c r="I25" s="495"/>
      <c r="J25" s="495"/>
      <c r="K25" s="495"/>
      <c r="L25" s="495"/>
      <c r="M25" s="495"/>
      <c r="N25" s="495"/>
      <c r="O25" s="495"/>
      <c r="P25" s="495"/>
      <c r="Q25" s="495"/>
      <c r="R25" s="495"/>
    </row>
    <row r="26" spans="1:18">
      <c r="A26" s="498">
        <v>10</v>
      </c>
      <c r="B26" s="497" t="s">
        <v>411</v>
      </c>
      <c r="C26" s="495"/>
      <c r="D26" s="495"/>
      <c r="E26" s="495"/>
      <c r="F26" s="495"/>
      <c r="G26" s="495"/>
      <c r="H26" s="495"/>
      <c r="I26" s="495"/>
      <c r="J26" s="495"/>
      <c r="K26" s="495"/>
      <c r="L26" s="495"/>
      <c r="M26" s="495"/>
      <c r="N26" s="495"/>
      <c r="O26" s="495"/>
      <c r="P26" s="495"/>
      <c r="Q26" s="495"/>
      <c r="R26" s="495"/>
    </row>
    <row r="27" spans="1:18">
      <c r="A27" s="498">
        <v>11</v>
      </c>
      <c r="B27" s="497" t="s">
        <v>411</v>
      </c>
      <c r="C27" s="495"/>
      <c r="D27" s="495"/>
      <c r="E27" s="495"/>
      <c r="F27" s="495"/>
      <c r="G27" s="495"/>
      <c r="H27" s="495"/>
      <c r="I27" s="495"/>
      <c r="J27" s="495"/>
      <c r="K27" s="495"/>
      <c r="L27" s="495"/>
      <c r="M27" s="495"/>
      <c r="N27" s="495"/>
      <c r="O27" s="495"/>
      <c r="P27" s="495"/>
      <c r="Q27" s="495"/>
      <c r="R27" s="495"/>
    </row>
    <row r="28" spans="1:18">
      <c r="A28" s="498">
        <v>12</v>
      </c>
      <c r="B28" s="497" t="s">
        <v>411</v>
      </c>
      <c r="C28" s="495"/>
      <c r="D28" s="495"/>
      <c r="E28" s="495"/>
      <c r="F28" s="495"/>
      <c r="G28" s="495"/>
      <c r="H28" s="495"/>
      <c r="I28" s="495"/>
      <c r="J28" s="495"/>
      <c r="K28" s="495"/>
      <c r="L28" s="495"/>
      <c r="M28" s="495"/>
      <c r="N28" s="495"/>
      <c r="O28" s="495"/>
      <c r="P28" s="495"/>
      <c r="Q28" s="495"/>
      <c r="R28" s="495"/>
    </row>
    <row r="29" spans="1:18">
      <c r="A29" s="468"/>
      <c r="B29" s="468" t="s">
        <v>529</v>
      </c>
      <c r="C29" s="366"/>
      <c r="D29" s="366"/>
      <c r="E29" s="366"/>
      <c r="F29" s="384"/>
      <c r="G29" s="394"/>
      <c r="H29" s="395"/>
      <c r="I29" s="371"/>
      <c r="J29" s="394"/>
      <c r="K29" s="394"/>
      <c r="L29" s="394"/>
      <c r="M29" s="394"/>
      <c r="N29" s="394"/>
      <c r="O29" s="394"/>
      <c r="P29" s="394"/>
      <c r="Q29" s="395"/>
      <c r="R29" s="395"/>
    </row>
    <row r="30" spans="1:18" ht="29">
      <c r="A30" s="438"/>
      <c r="B30" s="438" t="s">
        <v>530</v>
      </c>
      <c r="C30" s="492" t="s">
        <v>61</v>
      </c>
      <c r="D30" s="492" t="s">
        <v>62</v>
      </c>
      <c r="E30" s="492" t="s">
        <v>479</v>
      </c>
      <c r="F30" s="492" t="s">
        <v>61</v>
      </c>
      <c r="G30" s="492" t="s">
        <v>62</v>
      </c>
      <c r="H30" s="492" t="s">
        <v>479</v>
      </c>
      <c r="I30" s="492" t="s">
        <v>61</v>
      </c>
      <c r="J30" s="492" t="s">
        <v>62</v>
      </c>
      <c r="K30" s="492" t="s">
        <v>479</v>
      </c>
      <c r="L30" s="492" t="s">
        <v>61</v>
      </c>
      <c r="M30" s="492" t="s">
        <v>62</v>
      </c>
      <c r="N30" s="492" t="s">
        <v>479</v>
      </c>
      <c r="O30" s="492" t="s">
        <v>61</v>
      </c>
      <c r="P30" s="492" t="s">
        <v>62</v>
      </c>
      <c r="Q30" s="492" t="s">
        <v>479</v>
      </c>
      <c r="R30" s="494" t="s">
        <v>482</v>
      </c>
    </row>
    <row r="31" spans="1:18">
      <c r="A31" s="498">
        <v>1</v>
      </c>
      <c r="B31" s="453" t="s">
        <v>402</v>
      </c>
      <c r="C31" s="495"/>
      <c r="D31" s="495"/>
      <c r="E31" s="495"/>
      <c r="F31" s="495"/>
      <c r="G31" s="495"/>
      <c r="H31" s="495"/>
      <c r="I31" s="495"/>
      <c r="J31" s="495"/>
      <c r="K31" s="495"/>
      <c r="L31" s="495"/>
      <c r="M31" s="495"/>
      <c r="N31" s="495"/>
      <c r="O31" s="495"/>
      <c r="P31" s="495"/>
      <c r="Q31" s="495"/>
      <c r="R31" s="495"/>
    </row>
    <row r="32" spans="1:18">
      <c r="A32" s="498">
        <v>2</v>
      </c>
      <c r="B32" s="453" t="s">
        <v>403</v>
      </c>
      <c r="C32" s="495"/>
      <c r="D32" s="495"/>
      <c r="E32" s="495"/>
      <c r="F32" s="495"/>
      <c r="G32" s="495"/>
      <c r="H32" s="495"/>
      <c r="I32" s="495"/>
      <c r="J32" s="495"/>
      <c r="K32" s="495"/>
      <c r="L32" s="495"/>
      <c r="M32" s="495"/>
      <c r="N32" s="495"/>
      <c r="O32" s="495"/>
      <c r="P32" s="495"/>
      <c r="Q32" s="495"/>
      <c r="R32" s="495"/>
    </row>
    <row r="33" spans="1:18">
      <c r="A33" s="498">
        <v>3</v>
      </c>
      <c r="B33" s="453" t="s">
        <v>404</v>
      </c>
      <c r="C33" s="495"/>
      <c r="D33" s="495"/>
      <c r="E33" s="495"/>
      <c r="F33" s="495"/>
      <c r="G33" s="495"/>
      <c r="H33" s="495"/>
      <c r="I33" s="495"/>
      <c r="J33" s="495"/>
      <c r="K33" s="495"/>
      <c r="L33" s="495"/>
      <c r="M33" s="495"/>
      <c r="N33" s="495"/>
      <c r="O33" s="495"/>
      <c r="P33" s="495"/>
      <c r="Q33" s="495"/>
      <c r="R33" s="495"/>
    </row>
    <row r="34" spans="1:18">
      <c r="A34" s="498">
        <v>4</v>
      </c>
      <c r="B34" s="453" t="s">
        <v>405</v>
      </c>
      <c r="C34" s="495"/>
      <c r="D34" s="495"/>
      <c r="E34" s="495"/>
      <c r="F34" s="495"/>
      <c r="G34" s="495"/>
      <c r="H34" s="495"/>
      <c r="I34" s="495"/>
      <c r="J34" s="495"/>
      <c r="K34" s="495"/>
      <c r="L34" s="495"/>
      <c r="M34" s="495"/>
      <c r="N34" s="495"/>
      <c r="O34" s="495"/>
      <c r="P34" s="495"/>
      <c r="Q34" s="495"/>
      <c r="R34" s="495"/>
    </row>
    <row r="35" spans="1:18">
      <c r="A35" s="498">
        <v>5</v>
      </c>
      <c r="B35" s="453" t="s">
        <v>406</v>
      </c>
      <c r="C35" s="495"/>
      <c r="D35" s="495"/>
      <c r="E35" s="495"/>
      <c r="F35" s="495"/>
      <c r="G35" s="495"/>
      <c r="H35" s="495"/>
      <c r="I35" s="495"/>
      <c r="J35" s="495"/>
      <c r="K35" s="495"/>
      <c r="L35" s="495"/>
      <c r="M35" s="495"/>
      <c r="N35" s="495"/>
      <c r="O35" s="495"/>
      <c r="P35" s="495"/>
      <c r="Q35" s="495"/>
      <c r="R35" s="495"/>
    </row>
    <row r="36" spans="1:18">
      <c r="A36" s="498">
        <v>6</v>
      </c>
      <c r="B36" s="453" t="s">
        <v>407</v>
      </c>
      <c r="C36" s="495"/>
      <c r="D36" s="495"/>
      <c r="E36" s="495"/>
      <c r="F36" s="495"/>
      <c r="G36" s="495"/>
      <c r="H36" s="495"/>
      <c r="I36" s="495"/>
      <c r="J36" s="495"/>
      <c r="K36" s="495"/>
      <c r="L36" s="495"/>
      <c r="M36" s="495"/>
      <c r="N36" s="495"/>
      <c r="O36" s="495"/>
      <c r="P36" s="495"/>
      <c r="Q36" s="495"/>
      <c r="R36" s="495"/>
    </row>
    <row r="37" spans="1:18" ht="36">
      <c r="A37" s="498">
        <v>7</v>
      </c>
      <c r="B37" s="453" t="s">
        <v>408</v>
      </c>
      <c r="C37" s="495"/>
      <c r="D37" s="495"/>
      <c r="E37" s="495"/>
      <c r="F37" s="495"/>
      <c r="G37" s="495"/>
      <c r="H37" s="495"/>
      <c r="I37" s="495"/>
      <c r="J37" s="495"/>
      <c r="K37" s="495"/>
      <c r="L37" s="495"/>
      <c r="M37" s="495"/>
      <c r="N37" s="495"/>
      <c r="O37" s="495"/>
      <c r="P37" s="495"/>
      <c r="Q37" s="495"/>
      <c r="R37" s="495"/>
    </row>
    <row r="38" spans="1:18">
      <c r="A38" s="498">
        <v>8</v>
      </c>
      <c r="B38" s="453" t="s">
        <v>409</v>
      </c>
      <c r="C38" s="495"/>
      <c r="D38" s="495"/>
      <c r="E38" s="495"/>
      <c r="F38" s="495"/>
      <c r="G38" s="495"/>
      <c r="H38" s="495"/>
      <c r="I38" s="495"/>
      <c r="J38" s="495"/>
      <c r="K38" s="495"/>
      <c r="L38" s="495"/>
      <c r="M38" s="495"/>
      <c r="N38" s="495"/>
      <c r="O38" s="495"/>
      <c r="P38" s="495"/>
      <c r="Q38" s="495"/>
      <c r="R38" s="495"/>
    </row>
    <row r="39" spans="1:18">
      <c r="A39" s="498">
        <v>9</v>
      </c>
      <c r="B39" s="453" t="s">
        <v>410</v>
      </c>
      <c r="C39" s="495"/>
      <c r="D39" s="495"/>
      <c r="E39" s="495"/>
      <c r="F39" s="495"/>
      <c r="G39" s="495"/>
      <c r="H39" s="495"/>
      <c r="I39" s="495"/>
      <c r="J39" s="495"/>
      <c r="K39" s="495"/>
      <c r="L39" s="495"/>
      <c r="M39" s="495"/>
      <c r="N39" s="495"/>
      <c r="O39" s="495"/>
      <c r="P39" s="495"/>
      <c r="Q39" s="495"/>
      <c r="R39" s="495"/>
    </row>
    <row r="40" spans="1:18">
      <c r="A40" s="498">
        <v>10</v>
      </c>
      <c r="B40" s="497" t="s">
        <v>411</v>
      </c>
      <c r="C40" s="495"/>
      <c r="D40" s="495"/>
      <c r="E40" s="495"/>
      <c r="F40" s="495"/>
      <c r="G40" s="495"/>
      <c r="H40" s="495"/>
      <c r="I40" s="495"/>
      <c r="J40" s="495"/>
      <c r="K40" s="495"/>
      <c r="L40" s="495"/>
      <c r="M40" s="495"/>
      <c r="N40" s="495"/>
      <c r="O40" s="495"/>
      <c r="P40" s="495"/>
      <c r="Q40" s="495"/>
      <c r="R40" s="495"/>
    </row>
    <row r="41" spans="1:18">
      <c r="A41" s="498">
        <v>11</v>
      </c>
      <c r="B41" s="497" t="s">
        <v>411</v>
      </c>
      <c r="C41" s="495"/>
      <c r="D41" s="495"/>
      <c r="E41" s="495"/>
      <c r="F41" s="495"/>
      <c r="G41" s="495"/>
      <c r="H41" s="495"/>
      <c r="I41" s="495"/>
      <c r="J41" s="495"/>
      <c r="K41" s="495"/>
      <c r="L41" s="495"/>
      <c r="M41" s="495"/>
      <c r="N41" s="495"/>
      <c r="O41" s="495"/>
      <c r="P41" s="495"/>
      <c r="Q41" s="495"/>
      <c r="R41" s="495"/>
    </row>
    <row r="42" spans="1:18">
      <c r="A42" s="498">
        <v>12</v>
      </c>
      <c r="B42" s="497" t="s">
        <v>411</v>
      </c>
      <c r="C42" s="495"/>
      <c r="D42" s="495"/>
      <c r="E42" s="495"/>
      <c r="F42" s="495"/>
      <c r="G42" s="495"/>
      <c r="H42" s="495"/>
      <c r="I42" s="495"/>
      <c r="J42" s="495"/>
      <c r="K42" s="495"/>
      <c r="L42" s="495"/>
      <c r="M42" s="495"/>
      <c r="N42" s="495"/>
      <c r="O42" s="495"/>
      <c r="P42" s="495"/>
      <c r="Q42" s="495"/>
      <c r="R42" s="495"/>
    </row>
    <row r="43" spans="1:18" ht="29">
      <c r="A43" s="468"/>
      <c r="B43" s="468" t="s">
        <v>531</v>
      </c>
      <c r="C43" s="366"/>
      <c r="D43" s="366"/>
      <c r="E43" s="366"/>
      <c r="F43" s="384"/>
      <c r="G43" s="394"/>
      <c r="H43" s="395"/>
      <c r="I43" s="371"/>
      <c r="J43" s="394"/>
      <c r="K43" s="394"/>
      <c r="L43" s="394"/>
      <c r="M43" s="394"/>
      <c r="N43" s="394"/>
      <c r="O43" s="394"/>
      <c r="P43" s="394"/>
      <c r="Q43" s="395"/>
      <c r="R43" s="395"/>
    </row>
    <row r="44" spans="1:18" ht="29">
      <c r="A44" s="438"/>
      <c r="B44" s="438" t="s">
        <v>532</v>
      </c>
      <c r="C44" s="492" t="s">
        <v>61</v>
      </c>
      <c r="D44" s="492" t="s">
        <v>62</v>
      </c>
      <c r="E44" s="492" t="s">
        <v>479</v>
      </c>
      <c r="F44" s="492" t="s">
        <v>61</v>
      </c>
      <c r="G44" s="492" t="s">
        <v>62</v>
      </c>
      <c r="H44" s="492" t="s">
        <v>479</v>
      </c>
      <c r="I44" s="492" t="s">
        <v>61</v>
      </c>
      <c r="J44" s="492" t="s">
        <v>62</v>
      </c>
      <c r="K44" s="492" t="s">
        <v>479</v>
      </c>
      <c r="L44" s="492" t="s">
        <v>61</v>
      </c>
      <c r="M44" s="492" t="s">
        <v>62</v>
      </c>
      <c r="N44" s="492" t="s">
        <v>479</v>
      </c>
      <c r="O44" s="492" t="s">
        <v>61</v>
      </c>
      <c r="P44" s="492" t="s">
        <v>62</v>
      </c>
      <c r="Q44" s="492" t="s">
        <v>479</v>
      </c>
      <c r="R44" s="494" t="s">
        <v>482</v>
      </c>
    </row>
    <row r="45" spans="1:18">
      <c r="A45" s="498">
        <v>1</v>
      </c>
      <c r="B45" s="453" t="s">
        <v>402</v>
      </c>
      <c r="C45" s="495"/>
      <c r="D45" s="495"/>
      <c r="E45" s="495"/>
      <c r="F45" s="495"/>
      <c r="G45" s="495"/>
      <c r="H45" s="495"/>
      <c r="I45" s="495"/>
      <c r="J45" s="495"/>
      <c r="K45" s="495"/>
      <c r="L45" s="495"/>
      <c r="M45" s="495"/>
      <c r="N45" s="495"/>
      <c r="O45" s="495"/>
      <c r="P45" s="495"/>
      <c r="Q45" s="495"/>
      <c r="R45" s="495"/>
    </row>
    <row r="46" spans="1:18">
      <c r="A46" s="498">
        <v>2</v>
      </c>
      <c r="B46" s="453" t="s">
        <v>403</v>
      </c>
      <c r="C46" s="495"/>
      <c r="D46" s="495"/>
      <c r="E46" s="495"/>
      <c r="F46" s="495"/>
      <c r="G46" s="495"/>
      <c r="H46" s="495"/>
      <c r="I46" s="495"/>
      <c r="J46" s="495"/>
      <c r="K46" s="495"/>
      <c r="L46" s="495"/>
      <c r="M46" s="495"/>
      <c r="N46" s="495"/>
      <c r="O46" s="495"/>
      <c r="P46" s="495"/>
      <c r="Q46" s="495"/>
      <c r="R46" s="495"/>
    </row>
    <row r="47" spans="1:18">
      <c r="A47" s="498">
        <v>3</v>
      </c>
      <c r="B47" s="453" t="s">
        <v>404</v>
      </c>
      <c r="C47" s="495"/>
      <c r="D47" s="495"/>
      <c r="E47" s="495"/>
      <c r="F47" s="495"/>
      <c r="G47" s="495"/>
      <c r="H47" s="495"/>
      <c r="I47" s="495"/>
      <c r="J47" s="495"/>
      <c r="K47" s="495"/>
      <c r="L47" s="495"/>
      <c r="M47" s="495"/>
      <c r="N47" s="495"/>
      <c r="O47" s="495"/>
      <c r="P47" s="495"/>
      <c r="Q47" s="495"/>
      <c r="R47" s="495"/>
    </row>
    <row r="48" spans="1:18">
      <c r="A48" s="498">
        <v>4</v>
      </c>
      <c r="B48" s="453" t="s">
        <v>405</v>
      </c>
      <c r="C48" s="495"/>
      <c r="D48" s="495"/>
      <c r="E48" s="495"/>
      <c r="F48" s="495"/>
      <c r="G48" s="495"/>
      <c r="H48" s="495"/>
      <c r="I48" s="495"/>
      <c r="J48" s="495"/>
      <c r="K48" s="495"/>
      <c r="L48" s="495"/>
      <c r="M48" s="495"/>
      <c r="N48" s="495"/>
      <c r="O48" s="495"/>
      <c r="P48" s="495"/>
      <c r="Q48" s="495"/>
      <c r="R48" s="495"/>
    </row>
    <row r="49" spans="1:18">
      <c r="A49" s="498">
        <v>5</v>
      </c>
      <c r="B49" s="453" t="s">
        <v>406</v>
      </c>
      <c r="C49" s="495"/>
      <c r="D49" s="495"/>
      <c r="E49" s="495"/>
      <c r="F49" s="495"/>
      <c r="G49" s="495"/>
      <c r="H49" s="495"/>
      <c r="I49" s="495"/>
      <c r="J49" s="495"/>
      <c r="K49" s="495"/>
      <c r="L49" s="495"/>
      <c r="M49" s="495"/>
      <c r="N49" s="495"/>
      <c r="O49" s="495"/>
      <c r="P49" s="495"/>
      <c r="Q49" s="495"/>
      <c r="R49" s="495"/>
    </row>
    <row r="50" spans="1:18">
      <c r="A50" s="498">
        <v>6</v>
      </c>
      <c r="B50" s="453" t="s">
        <v>407</v>
      </c>
      <c r="C50" s="495"/>
      <c r="D50" s="495"/>
      <c r="E50" s="495"/>
      <c r="F50" s="495"/>
      <c r="G50" s="495"/>
      <c r="H50" s="495"/>
      <c r="I50" s="495"/>
      <c r="J50" s="495"/>
      <c r="K50" s="495"/>
      <c r="L50" s="495"/>
      <c r="M50" s="495"/>
      <c r="N50" s="495"/>
      <c r="O50" s="495"/>
      <c r="P50" s="495"/>
      <c r="Q50" s="495"/>
      <c r="R50" s="495"/>
    </row>
    <row r="51" spans="1:18" ht="36">
      <c r="A51" s="498">
        <v>7</v>
      </c>
      <c r="B51" s="453" t="s">
        <v>408</v>
      </c>
      <c r="C51" s="495"/>
      <c r="D51" s="495"/>
      <c r="E51" s="495"/>
      <c r="F51" s="495"/>
      <c r="G51" s="495"/>
      <c r="H51" s="495"/>
      <c r="I51" s="495"/>
      <c r="J51" s="495"/>
      <c r="K51" s="495"/>
      <c r="L51" s="495"/>
      <c r="M51" s="495"/>
      <c r="N51" s="495"/>
      <c r="O51" s="495"/>
      <c r="P51" s="495"/>
      <c r="Q51" s="495"/>
      <c r="R51" s="495"/>
    </row>
    <row r="52" spans="1:18">
      <c r="A52" s="498">
        <v>8</v>
      </c>
      <c r="B52" s="453" t="s">
        <v>409</v>
      </c>
      <c r="C52" s="495"/>
      <c r="D52" s="495"/>
      <c r="E52" s="495"/>
      <c r="F52" s="495"/>
      <c r="G52" s="495"/>
      <c r="H52" s="495"/>
      <c r="I52" s="495"/>
      <c r="J52" s="495"/>
      <c r="K52" s="495"/>
      <c r="L52" s="495"/>
      <c r="M52" s="495"/>
      <c r="N52" s="495"/>
      <c r="O52" s="495"/>
      <c r="P52" s="495"/>
      <c r="Q52" s="495"/>
      <c r="R52" s="495"/>
    </row>
    <row r="53" spans="1:18">
      <c r="A53" s="498">
        <v>9</v>
      </c>
      <c r="B53" s="453" t="s">
        <v>410</v>
      </c>
      <c r="C53" s="495"/>
      <c r="D53" s="495"/>
      <c r="E53" s="495"/>
      <c r="F53" s="495"/>
      <c r="G53" s="495"/>
      <c r="H53" s="495"/>
      <c r="I53" s="495"/>
      <c r="J53" s="495"/>
      <c r="K53" s="495"/>
      <c r="L53" s="495"/>
      <c r="M53" s="495"/>
      <c r="N53" s="495"/>
      <c r="O53" s="495"/>
      <c r="P53" s="495"/>
      <c r="Q53" s="495"/>
      <c r="R53" s="495"/>
    </row>
    <row r="54" spans="1:18">
      <c r="A54" s="498">
        <v>10</v>
      </c>
      <c r="B54" s="497" t="s">
        <v>411</v>
      </c>
      <c r="C54" s="495"/>
      <c r="D54" s="495"/>
      <c r="E54" s="495"/>
      <c r="F54" s="495"/>
      <c r="G54" s="495"/>
      <c r="H54" s="495"/>
      <c r="I54" s="495"/>
      <c r="J54" s="495"/>
      <c r="K54" s="495"/>
      <c r="L54" s="495"/>
      <c r="M54" s="495"/>
      <c r="N54" s="495"/>
      <c r="O54" s="495"/>
      <c r="P54" s="495"/>
      <c r="Q54" s="495"/>
      <c r="R54" s="495"/>
    </row>
    <row r="55" spans="1:18">
      <c r="A55" s="498">
        <v>11</v>
      </c>
      <c r="B55" s="497" t="s">
        <v>411</v>
      </c>
      <c r="C55" s="495"/>
      <c r="D55" s="495"/>
      <c r="E55" s="495"/>
      <c r="F55" s="495"/>
      <c r="G55" s="495"/>
      <c r="H55" s="495"/>
      <c r="I55" s="495"/>
      <c r="J55" s="495"/>
      <c r="K55" s="495"/>
      <c r="L55" s="495"/>
      <c r="M55" s="495"/>
      <c r="N55" s="495"/>
      <c r="O55" s="495"/>
      <c r="P55" s="495"/>
      <c r="Q55" s="495"/>
      <c r="R55" s="495"/>
    </row>
    <row r="56" spans="1:18">
      <c r="A56" s="498">
        <v>12</v>
      </c>
      <c r="B56" s="497" t="s">
        <v>411</v>
      </c>
      <c r="C56" s="495"/>
      <c r="D56" s="495"/>
      <c r="E56" s="495"/>
      <c r="F56" s="495"/>
      <c r="G56" s="495"/>
      <c r="H56" s="495"/>
      <c r="I56" s="495"/>
      <c r="J56" s="495"/>
      <c r="K56" s="495"/>
      <c r="L56" s="495"/>
      <c r="M56" s="495"/>
      <c r="N56" s="495"/>
      <c r="O56" s="495"/>
      <c r="P56" s="495"/>
      <c r="Q56" s="495"/>
      <c r="R56" s="495"/>
    </row>
    <row r="57" spans="1:18">
      <c r="A57" s="468"/>
      <c r="B57" s="468" t="s">
        <v>533</v>
      </c>
      <c r="C57" s="366"/>
      <c r="D57" s="366"/>
      <c r="E57" s="366"/>
      <c r="F57" s="384"/>
      <c r="G57" s="394"/>
      <c r="H57" s="395"/>
      <c r="I57" s="371"/>
      <c r="J57" s="394"/>
      <c r="K57" s="394"/>
      <c r="L57" s="394"/>
      <c r="M57" s="394"/>
      <c r="N57" s="394"/>
      <c r="O57" s="394"/>
      <c r="P57" s="394"/>
      <c r="Q57" s="395"/>
      <c r="R57" s="395"/>
    </row>
    <row r="58" spans="1:18" ht="29">
      <c r="A58" s="438"/>
      <c r="B58" s="438" t="s">
        <v>534</v>
      </c>
      <c r="C58" s="492" t="s">
        <v>61</v>
      </c>
      <c r="D58" s="492" t="s">
        <v>62</v>
      </c>
      <c r="E58" s="492" t="s">
        <v>479</v>
      </c>
      <c r="F58" s="492" t="s">
        <v>61</v>
      </c>
      <c r="G58" s="492" t="s">
        <v>62</v>
      </c>
      <c r="H58" s="492" t="s">
        <v>479</v>
      </c>
      <c r="I58" s="492" t="s">
        <v>61</v>
      </c>
      <c r="J58" s="492" t="s">
        <v>62</v>
      </c>
      <c r="K58" s="492" t="s">
        <v>479</v>
      </c>
      <c r="L58" s="492" t="s">
        <v>61</v>
      </c>
      <c r="M58" s="492" t="s">
        <v>62</v>
      </c>
      <c r="N58" s="492" t="s">
        <v>479</v>
      </c>
      <c r="O58" s="492" t="s">
        <v>61</v>
      </c>
      <c r="P58" s="492" t="s">
        <v>62</v>
      </c>
      <c r="Q58" s="492" t="s">
        <v>479</v>
      </c>
      <c r="R58" s="494" t="s">
        <v>482</v>
      </c>
    </row>
    <row r="59" spans="1:18">
      <c r="A59" s="498"/>
      <c r="B59" s="453" t="s">
        <v>402</v>
      </c>
      <c r="C59" s="495"/>
      <c r="D59" s="495"/>
      <c r="E59" s="495"/>
      <c r="F59" s="495"/>
      <c r="G59" s="495"/>
      <c r="H59" s="495"/>
      <c r="I59" s="495"/>
      <c r="J59" s="495"/>
      <c r="K59" s="495"/>
      <c r="L59" s="495"/>
      <c r="M59" s="495"/>
      <c r="N59" s="495"/>
      <c r="O59" s="495"/>
      <c r="P59" s="495"/>
      <c r="Q59" s="495"/>
      <c r="R59" s="495"/>
    </row>
    <row r="60" spans="1:18">
      <c r="A60" s="498">
        <v>1</v>
      </c>
      <c r="B60" s="453" t="s">
        <v>403</v>
      </c>
      <c r="C60" s="495"/>
      <c r="D60" s="495"/>
      <c r="E60" s="495"/>
      <c r="F60" s="495"/>
      <c r="G60" s="495"/>
      <c r="H60" s="495"/>
      <c r="I60" s="495"/>
      <c r="J60" s="495"/>
      <c r="K60" s="495"/>
      <c r="L60" s="495"/>
      <c r="M60" s="495"/>
      <c r="N60" s="495"/>
      <c r="O60" s="495"/>
      <c r="P60" s="495"/>
      <c r="Q60" s="495"/>
      <c r="R60" s="495"/>
    </row>
    <row r="61" spans="1:18">
      <c r="A61" s="498">
        <v>2</v>
      </c>
      <c r="B61" s="453" t="s">
        <v>404</v>
      </c>
      <c r="C61" s="495"/>
      <c r="D61" s="495"/>
      <c r="E61" s="495"/>
      <c r="F61" s="495"/>
      <c r="G61" s="495"/>
      <c r="H61" s="495"/>
      <c r="I61" s="495"/>
      <c r="J61" s="495"/>
      <c r="K61" s="495"/>
      <c r="L61" s="495"/>
      <c r="M61" s="495"/>
      <c r="N61" s="495"/>
      <c r="O61" s="495"/>
      <c r="P61" s="495"/>
      <c r="Q61" s="495"/>
      <c r="R61" s="495"/>
    </row>
    <row r="62" spans="1:18">
      <c r="A62" s="498">
        <v>3</v>
      </c>
      <c r="B62" s="453" t="s">
        <v>405</v>
      </c>
      <c r="C62" s="495"/>
      <c r="D62" s="495"/>
      <c r="E62" s="495"/>
      <c r="F62" s="495"/>
      <c r="G62" s="495"/>
      <c r="H62" s="495"/>
      <c r="I62" s="495"/>
      <c r="J62" s="495"/>
      <c r="K62" s="495"/>
      <c r="L62" s="495"/>
      <c r="M62" s="495"/>
      <c r="N62" s="495"/>
      <c r="O62" s="495"/>
      <c r="P62" s="495"/>
      <c r="Q62" s="495"/>
      <c r="R62" s="495"/>
    </row>
    <row r="63" spans="1:18">
      <c r="A63" s="498">
        <v>4</v>
      </c>
      <c r="B63" s="453" t="s">
        <v>406</v>
      </c>
      <c r="C63" s="495"/>
      <c r="D63" s="495"/>
      <c r="E63" s="495"/>
      <c r="F63" s="495"/>
      <c r="G63" s="495"/>
      <c r="H63" s="495"/>
      <c r="I63" s="495"/>
      <c r="J63" s="495"/>
      <c r="K63" s="495"/>
      <c r="L63" s="495"/>
      <c r="M63" s="495"/>
      <c r="N63" s="495"/>
      <c r="O63" s="495"/>
      <c r="P63" s="495"/>
      <c r="Q63" s="495"/>
      <c r="R63" s="495"/>
    </row>
    <row r="64" spans="1:18">
      <c r="A64" s="498">
        <v>5</v>
      </c>
      <c r="B64" s="453" t="s">
        <v>407</v>
      </c>
      <c r="C64" s="495"/>
      <c r="D64" s="495"/>
      <c r="E64" s="495"/>
      <c r="F64" s="495"/>
      <c r="G64" s="495"/>
      <c r="H64" s="495"/>
      <c r="I64" s="495"/>
      <c r="J64" s="495"/>
      <c r="K64" s="495"/>
      <c r="L64" s="495"/>
      <c r="M64" s="495"/>
      <c r="N64" s="495"/>
      <c r="O64" s="495"/>
      <c r="P64" s="495"/>
      <c r="Q64" s="495"/>
      <c r="R64" s="495"/>
    </row>
    <row r="65" spans="1:18" ht="36">
      <c r="A65" s="498">
        <v>6</v>
      </c>
      <c r="B65" s="453" t="s">
        <v>408</v>
      </c>
      <c r="C65" s="495"/>
      <c r="D65" s="495"/>
      <c r="E65" s="495"/>
      <c r="F65" s="495"/>
      <c r="G65" s="495"/>
      <c r="H65" s="495"/>
      <c r="I65" s="495"/>
      <c r="J65" s="495"/>
      <c r="K65" s="495"/>
      <c r="L65" s="495"/>
      <c r="M65" s="495"/>
      <c r="N65" s="495"/>
      <c r="O65" s="495"/>
      <c r="P65" s="495"/>
      <c r="Q65" s="495"/>
      <c r="R65" s="495"/>
    </row>
    <row r="66" spans="1:18">
      <c r="A66" s="498">
        <v>7</v>
      </c>
      <c r="B66" s="453" t="s">
        <v>409</v>
      </c>
      <c r="C66" s="495"/>
      <c r="D66" s="495"/>
      <c r="E66" s="495"/>
      <c r="F66" s="495"/>
      <c r="G66" s="495"/>
      <c r="H66" s="495"/>
      <c r="I66" s="495"/>
      <c r="J66" s="495"/>
      <c r="K66" s="495"/>
      <c r="L66" s="495"/>
      <c r="M66" s="495"/>
      <c r="N66" s="495"/>
      <c r="O66" s="495"/>
      <c r="P66" s="495"/>
      <c r="Q66" s="495"/>
      <c r="R66" s="495"/>
    </row>
    <row r="67" spans="1:18">
      <c r="A67" s="498">
        <v>8</v>
      </c>
      <c r="B67" s="453" t="s">
        <v>410</v>
      </c>
      <c r="C67" s="495"/>
      <c r="D67" s="495"/>
      <c r="E67" s="495"/>
      <c r="F67" s="495"/>
      <c r="G67" s="495"/>
      <c r="H67" s="495"/>
      <c r="I67" s="495"/>
      <c r="J67" s="495"/>
      <c r="K67" s="495"/>
      <c r="L67" s="495"/>
      <c r="M67" s="495"/>
      <c r="N67" s="495"/>
      <c r="O67" s="495"/>
      <c r="P67" s="495"/>
      <c r="Q67" s="495"/>
      <c r="R67" s="495"/>
    </row>
    <row r="68" spans="1:18">
      <c r="A68" s="498">
        <v>9</v>
      </c>
      <c r="B68" s="497" t="s">
        <v>411</v>
      </c>
      <c r="C68" s="495"/>
      <c r="D68" s="495"/>
      <c r="E68" s="495"/>
      <c r="F68" s="495"/>
      <c r="G68" s="495"/>
      <c r="H68" s="495"/>
      <c r="I68" s="495"/>
      <c r="J68" s="495"/>
      <c r="K68" s="495"/>
      <c r="L68" s="495"/>
      <c r="M68" s="495"/>
      <c r="N68" s="495"/>
      <c r="O68" s="495"/>
      <c r="P68" s="495"/>
      <c r="Q68" s="495"/>
      <c r="R68" s="495"/>
    </row>
    <row r="69" spans="1:18">
      <c r="A69" s="498">
        <v>10</v>
      </c>
      <c r="B69" s="497" t="s">
        <v>411</v>
      </c>
      <c r="C69" s="495"/>
      <c r="D69" s="495"/>
      <c r="E69" s="495"/>
      <c r="F69" s="495"/>
      <c r="G69" s="495"/>
      <c r="H69" s="495"/>
      <c r="I69" s="495"/>
      <c r="J69" s="495"/>
      <c r="K69" s="495"/>
      <c r="L69" s="495"/>
      <c r="M69" s="495"/>
      <c r="N69" s="495"/>
      <c r="O69" s="495"/>
      <c r="P69" s="495"/>
      <c r="Q69" s="495"/>
      <c r="R69" s="495"/>
    </row>
    <row r="70" spans="1:18">
      <c r="A70" s="498">
        <v>11</v>
      </c>
      <c r="B70" s="497" t="s">
        <v>411</v>
      </c>
      <c r="C70" s="495"/>
      <c r="D70" s="495"/>
      <c r="E70" s="495"/>
      <c r="F70" s="495"/>
      <c r="G70" s="495"/>
      <c r="H70" s="495"/>
      <c r="I70" s="495"/>
      <c r="J70" s="495"/>
      <c r="K70" s="495"/>
      <c r="L70" s="495"/>
      <c r="M70" s="495"/>
      <c r="N70" s="495"/>
      <c r="O70" s="495"/>
      <c r="P70" s="495"/>
      <c r="Q70" s="495"/>
      <c r="R70" s="495"/>
    </row>
    <row r="71" spans="1:18">
      <c r="A71" s="498">
        <v>12</v>
      </c>
      <c r="B71" s="497" t="s">
        <v>411</v>
      </c>
      <c r="C71" s="495"/>
      <c r="D71" s="495"/>
      <c r="E71" s="495"/>
      <c r="F71" s="495"/>
      <c r="G71" s="495"/>
      <c r="H71" s="495"/>
      <c r="I71" s="495"/>
      <c r="J71" s="495"/>
      <c r="K71" s="495"/>
      <c r="L71" s="495"/>
      <c r="M71" s="495"/>
      <c r="N71" s="495"/>
      <c r="O71" s="495"/>
      <c r="P71" s="495"/>
      <c r="Q71" s="495"/>
      <c r="R71" s="495"/>
    </row>
    <row r="72" spans="1:18">
      <c r="A72" s="468"/>
      <c r="B72" s="468" t="s">
        <v>535</v>
      </c>
      <c r="C72" s="366"/>
      <c r="D72" s="366"/>
      <c r="E72" s="366"/>
      <c r="F72" s="384"/>
      <c r="G72" s="394"/>
      <c r="H72" s="395"/>
      <c r="I72" s="371"/>
      <c r="J72" s="394"/>
      <c r="K72" s="394"/>
      <c r="L72" s="394"/>
      <c r="M72" s="394"/>
      <c r="N72" s="394"/>
      <c r="O72" s="394"/>
      <c r="P72" s="394"/>
      <c r="Q72" s="395"/>
      <c r="R72" s="395"/>
    </row>
    <row r="73" spans="1:18" ht="29">
      <c r="A73" s="470"/>
      <c r="B73" s="470" t="s">
        <v>536</v>
      </c>
      <c r="C73" s="470"/>
      <c r="D73" s="470"/>
      <c r="E73" s="470"/>
      <c r="F73" s="470"/>
      <c r="G73" s="470"/>
      <c r="H73" s="470"/>
      <c r="I73" s="470"/>
      <c r="J73" s="470"/>
      <c r="K73" s="470"/>
      <c r="L73" s="470"/>
      <c r="M73" s="470"/>
      <c r="N73" s="470"/>
      <c r="O73" s="470"/>
      <c r="P73" s="470"/>
      <c r="Q73" s="470"/>
      <c r="R73" s="496"/>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7">
    <mergeCell ref="O1:Q1"/>
    <mergeCell ref="R1:R2"/>
    <mergeCell ref="A1:A2"/>
    <mergeCell ref="C1:E1"/>
    <mergeCell ref="F1:H1"/>
    <mergeCell ref="I1:K1"/>
    <mergeCell ref="L1:N1"/>
  </mergeCells>
  <pageMargins left="0.35" right="0.24" top="0.75" bottom="0.75" header="0.3" footer="0.3"/>
  <pageSetup paperSize="9" scale="56" orientation="landscape" r:id="rId2"/>
  <headerFooter>
    <oddHeader>&amp;L&amp;"-,Regular"&amp;11Bank of Bhutan&amp;C&amp;"-,Regular"&amp;11Bill of Materials&amp;R&amp;A</oddHeader>
    <oddFooter>&amp;CPage &amp;P of &amp;N</oddFooter>
  </headerFooter>
  <colBreaks count="1" manualBreakCount="1">
    <brk id="1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S73"/>
  <sheetViews>
    <sheetView workbookViewId="0">
      <selection activeCell="B33" sqref="B33"/>
    </sheetView>
  </sheetViews>
  <sheetFormatPr defaultColWidth="9.1796875" defaultRowHeight="14.5"/>
  <cols>
    <col min="1" max="1" width="3.36328125" style="499" bestFit="1" customWidth="1"/>
    <col min="2" max="2" width="30.54296875" style="493" customWidth="1"/>
    <col min="3" max="3" width="16.1796875" style="375" customWidth="1"/>
    <col min="4" max="4" width="10.81640625" style="375" customWidth="1"/>
    <col min="5" max="5" width="18.453125" style="375" customWidth="1"/>
    <col min="6" max="6" width="16" style="375" customWidth="1"/>
    <col min="7" max="7" width="10.81640625" style="375" customWidth="1"/>
    <col min="8" max="8" width="18.453125" style="375" customWidth="1"/>
    <col min="9" max="9" width="15.54296875" style="375" customWidth="1"/>
    <col min="10" max="16" width="11.453125" style="375" customWidth="1"/>
    <col min="17" max="17" width="18" style="375" customWidth="1"/>
    <col min="18" max="18" width="21" style="375" customWidth="1"/>
    <col min="19" max="19" width="21.81640625" style="376" customWidth="1"/>
    <col min="20" max="16384" width="9.1796875" style="376"/>
  </cols>
  <sheetData>
    <row r="1" spans="1:19" s="390" customFormat="1" ht="14.4" customHeight="1">
      <c r="A1" s="535" t="s">
        <v>138</v>
      </c>
      <c r="B1" s="563" t="s">
        <v>537</v>
      </c>
      <c r="C1" s="561" t="s">
        <v>69</v>
      </c>
      <c r="D1" s="561"/>
      <c r="E1" s="561"/>
      <c r="F1" s="561" t="s">
        <v>70</v>
      </c>
      <c r="G1" s="561"/>
      <c r="H1" s="561"/>
      <c r="I1" s="561" t="s">
        <v>71</v>
      </c>
      <c r="J1" s="561"/>
      <c r="K1" s="561"/>
      <c r="L1" s="561" t="s">
        <v>131</v>
      </c>
      <c r="M1" s="561"/>
      <c r="N1" s="561"/>
      <c r="O1" s="561" t="s">
        <v>132</v>
      </c>
      <c r="P1" s="561"/>
      <c r="Q1" s="561"/>
      <c r="R1" s="562" t="s">
        <v>482</v>
      </c>
      <c r="S1" s="376"/>
    </row>
    <row r="2" spans="1:19" s="390" customFormat="1" ht="29">
      <c r="A2" s="536"/>
      <c r="B2" s="564"/>
      <c r="C2" s="492" t="s">
        <v>61</v>
      </c>
      <c r="D2" s="492" t="s">
        <v>62</v>
      </c>
      <c r="E2" s="492" t="s">
        <v>479</v>
      </c>
      <c r="F2" s="492" t="s">
        <v>61</v>
      </c>
      <c r="G2" s="492" t="s">
        <v>62</v>
      </c>
      <c r="H2" s="492" t="s">
        <v>479</v>
      </c>
      <c r="I2" s="492" t="s">
        <v>61</v>
      </c>
      <c r="J2" s="492" t="s">
        <v>62</v>
      </c>
      <c r="K2" s="492" t="s">
        <v>479</v>
      </c>
      <c r="L2" s="492" t="s">
        <v>61</v>
      </c>
      <c r="M2" s="492" t="s">
        <v>62</v>
      </c>
      <c r="N2" s="492" t="s">
        <v>479</v>
      </c>
      <c r="O2" s="492" t="s">
        <v>61</v>
      </c>
      <c r="P2" s="492" t="s">
        <v>62</v>
      </c>
      <c r="Q2" s="492" t="s">
        <v>479</v>
      </c>
      <c r="R2" s="562"/>
      <c r="S2" s="376"/>
    </row>
    <row r="3" spans="1:19">
      <c r="A3" s="498">
        <v>1</v>
      </c>
      <c r="B3" s="453" t="s">
        <v>402</v>
      </c>
      <c r="C3" s="351"/>
      <c r="D3" s="351"/>
      <c r="E3" s="351"/>
      <c r="F3" s="378"/>
      <c r="G3" s="391"/>
      <c r="H3" s="378"/>
      <c r="I3" s="378"/>
      <c r="J3" s="391"/>
      <c r="K3" s="391"/>
      <c r="L3" s="391"/>
      <c r="M3" s="391"/>
      <c r="N3" s="391"/>
      <c r="O3" s="391"/>
      <c r="P3" s="391"/>
      <c r="Q3" s="378"/>
      <c r="R3" s="378"/>
    </row>
    <row r="4" spans="1:19">
      <c r="A4" s="498">
        <v>2</v>
      </c>
      <c r="B4" s="453" t="s">
        <v>403</v>
      </c>
      <c r="C4" s="351"/>
      <c r="D4" s="351"/>
      <c r="E4" s="351"/>
      <c r="F4" s="378"/>
      <c r="G4" s="391"/>
      <c r="H4" s="378"/>
      <c r="I4" s="378"/>
      <c r="J4" s="391"/>
      <c r="K4" s="391"/>
      <c r="L4" s="391"/>
      <c r="M4" s="391"/>
      <c r="N4" s="391"/>
      <c r="O4" s="391"/>
      <c r="P4" s="391"/>
      <c r="Q4" s="378"/>
      <c r="R4" s="378"/>
    </row>
    <row r="5" spans="1:19">
      <c r="A5" s="498">
        <v>3</v>
      </c>
      <c r="B5" s="453" t="s">
        <v>404</v>
      </c>
      <c r="C5" s="351"/>
      <c r="D5" s="351"/>
      <c r="E5" s="351"/>
      <c r="F5" s="378"/>
      <c r="G5" s="391"/>
      <c r="H5" s="378"/>
      <c r="I5" s="378"/>
      <c r="J5" s="391"/>
      <c r="K5" s="391"/>
      <c r="L5" s="391"/>
      <c r="M5" s="391"/>
      <c r="N5" s="391"/>
      <c r="O5" s="391"/>
      <c r="P5" s="391"/>
      <c r="Q5" s="378"/>
      <c r="R5" s="378"/>
    </row>
    <row r="6" spans="1:19">
      <c r="A6" s="498">
        <v>4</v>
      </c>
      <c r="B6" s="453" t="s">
        <v>405</v>
      </c>
      <c r="C6" s="351"/>
      <c r="D6" s="351"/>
      <c r="E6" s="351"/>
      <c r="F6" s="378"/>
      <c r="G6" s="391"/>
      <c r="H6" s="378"/>
      <c r="I6" s="378"/>
      <c r="J6" s="391"/>
      <c r="K6" s="391"/>
      <c r="L6" s="391"/>
      <c r="M6" s="391"/>
      <c r="N6" s="391"/>
      <c r="O6" s="391"/>
      <c r="P6" s="391"/>
      <c r="Q6" s="378"/>
      <c r="R6" s="378"/>
    </row>
    <row r="7" spans="1:19">
      <c r="A7" s="498">
        <v>5</v>
      </c>
      <c r="B7" s="453" t="s">
        <v>406</v>
      </c>
      <c r="C7" s="351"/>
      <c r="D7" s="351"/>
      <c r="E7" s="351"/>
      <c r="F7" s="378"/>
      <c r="G7" s="391"/>
      <c r="H7" s="378"/>
      <c r="I7" s="378"/>
      <c r="J7" s="391"/>
      <c r="K7" s="391"/>
      <c r="L7" s="391"/>
      <c r="M7" s="391"/>
      <c r="N7" s="391"/>
      <c r="O7" s="391"/>
      <c r="P7" s="391"/>
      <c r="Q7" s="378"/>
      <c r="R7" s="378"/>
    </row>
    <row r="8" spans="1:19">
      <c r="A8" s="498">
        <v>6</v>
      </c>
      <c r="B8" s="453" t="s">
        <v>407</v>
      </c>
      <c r="C8" s="351"/>
      <c r="D8" s="351"/>
      <c r="E8" s="351"/>
      <c r="F8" s="378"/>
      <c r="G8" s="391"/>
      <c r="H8" s="378"/>
      <c r="I8" s="378"/>
      <c r="J8" s="391"/>
      <c r="K8" s="391"/>
      <c r="L8" s="391"/>
      <c r="M8" s="391"/>
      <c r="N8" s="391"/>
      <c r="O8" s="391"/>
      <c r="P8" s="391"/>
      <c r="Q8" s="378"/>
      <c r="R8" s="378"/>
    </row>
    <row r="9" spans="1:19" ht="36">
      <c r="A9" s="498">
        <v>7</v>
      </c>
      <c r="B9" s="453" t="s">
        <v>408</v>
      </c>
      <c r="C9" s="351"/>
      <c r="D9" s="351"/>
      <c r="E9" s="351"/>
      <c r="F9" s="378"/>
      <c r="G9" s="391"/>
      <c r="H9" s="378"/>
      <c r="I9" s="378"/>
      <c r="J9" s="391"/>
      <c r="K9" s="391"/>
      <c r="L9" s="391"/>
      <c r="M9" s="391"/>
      <c r="N9" s="391"/>
      <c r="O9" s="391"/>
      <c r="P9" s="391"/>
      <c r="Q9" s="378"/>
      <c r="R9" s="378"/>
    </row>
    <row r="10" spans="1:19">
      <c r="A10" s="498">
        <v>8</v>
      </c>
      <c r="B10" s="453" t="s">
        <v>409</v>
      </c>
      <c r="C10" s="351"/>
      <c r="D10" s="351"/>
      <c r="E10" s="351"/>
      <c r="F10" s="378"/>
      <c r="G10" s="391"/>
      <c r="H10" s="378"/>
      <c r="I10" s="378"/>
      <c r="J10" s="391"/>
      <c r="K10" s="391"/>
      <c r="L10" s="391"/>
      <c r="M10" s="391"/>
      <c r="N10" s="391"/>
      <c r="O10" s="391"/>
      <c r="P10" s="391"/>
      <c r="Q10" s="378"/>
      <c r="R10" s="378"/>
    </row>
    <row r="11" spans="1:19">
      <c r="A11" s="498">
        <v>9</v>
      </c>
      <c r="B11" s="453" t="s">
        <v>410</v>
      </c>
      <c r="C11" s="351"/>
      <c r="D11" s="351"/>
      <c r="E11" s="351"/>
      <c r="F11" s="378"/>
      <c r="G11" s="391"/>
      <c r="H11" s="378"/>
      <c r="I11" s="378"/>
      <c r="J11" s="391"/>
      <c r="K11" s="391"/>
      <c r="L11" s="391"/>
      <c r="M11" s="391"/>
      <c r="N11" s="391"/>
      <c r="O11" s="391"/>
      <c r="P11" s="391"/>
      <c r="Q11" s="378"/>
      <c r="R11" s="378"/>
    </row>
    <row r="12" spans="1:19">
      <c r="A12" s="498">
        <v>10</v>
      </c>
      <c r="B12" s="497" t="s">
        <v>411</v>
      </c>
      <c r="C12" s="351"/>
      <c r="D12" s="351"/>
      <c r="E12" s="351"/>
      <c r="F12" s="378"/>
      <c r="G12" s="391"/>
      <c r="H12" s="378"/>
      <c r="I12" s="378"/>
      <c r="J12" s="391"/>
      <c r="K12" s="391"/>
      <c r="L12" s="391"/>
      <c r="M12" s="391"/>
      <c r="N12" s="391"/>
      <c r="O12" s="391"/>
      <c r="P12" s="391"/>
      <c r="Q12" s="378"/>
      <c r="R12" s="378"/>
    </row>
    <row r="13" spans="1:19">
      <c r="A13" s="498">
        <v>11</v>
      </c>
      <c r="B13" s="497" t="s">
        <v>411</v>
      </c>
      <c r="C13" s="351"/>
      <c r="D13" s="351"/>
      <c r="E13" s="351"/>
      <c r="F13" s="378"/>
      <c r="G13" s="391"/>
      <c r="H13" s="378"/>
      <c r="I13" s="378"/>
      <c r="J13" s="391"/>
      <c r="K13" s="391"/>
      <c r="L13" s="391"/>
      <c r="M13" s="391"/>
      <c r="N13" s="391"/>
      <c r="O13" s="391"/>
      <c r="P13" s="391"/>
      <c r="Q13" s="378"/>
      <c r="R13" s="378"/>
    </row>
    <row r="14" spans="1:19">
      <c r="A14" s="498">
        <v>12</v>
      </c>
      <c r="B14" s="497" t="s">
        <v>411</v>
      </c>
      <c r="C14" s="351"/>
      <c r="D14" s="351"/>
      <c r="E14" s="351"/>
      <c r="F14" s="378"/>
      <c r="G14" s="391"/>
      <c r="H14" s="378"/>
      <c r="I14" s="378"/>
      <c r="J14" s="391"/>
      <c r="K14" s="391"/>
      <c r="L14" s="391"/>
      <c r="M14" s="391"/>
      <c r="N14" s="391"/>
      <c r="O14" s="391"/>
      <c r="P14" s="391"/>
      <c r="Q14" s="378"/>
      <c r="R14" s="378"/>
    </row>
    <row r="15" spans="1:19" s="393" customFormat="1">
      <c r="A15" s="468"/>
      <c r="B15" s="468" t="s">
        <v>538</v>
      </c>
      <c r="C15" s="366"/>
      <c r="D15" s="366"/>
      <c r="E15" s="366"/>
      <c r="F15" s="374"/>
      <c r="G15" s="394"/>
      <c r="H15" s="395"/>
      <c r="I15" s="371"/>
      <c r="J15" s="394"/>
      <c r="K15" s="394"/>
      <c r="L15" s="394"/>
      <c r="M15" s="394"/>
      <c r="N15" s="394"/>
      <c r="O15" s="394"/>
      <c r="P15" s="394"/>
      <c r="Q15" s="395"/>
      <c r="R15" s="395"/>
      <c r="S15" s="392"/>
    </row>
    <row r="16" spans="1:19" s="392" customFormat="1" ht="29">
      <c r="A16" s="438"/>
      <c r="B16" s="438" t="s">
        <v>539</v>
      </c>
      <c r="C16" s="492" t="s">
        <v>61</v>
      </c>
      <c r="D16" s="492" t="s">
        <v>62</v>
      </c>
      <c r="E16" s="492" t="s">
        <v>479</v>
      </c>
      <c r="F16" s="492" t="s">
        <v>61</v>
      </c>
      <c r="G16" s="492" t="s">
        <v>62</v>
      </c>
      <c r="H16" s="492" t="s">
        <v>479</v>
      </c>
      <c r="I16" s="492" t="s">
        <v>61</v>
      </c>
      <c r="J16" s="492" t="s">
        <v>62</v>
      </c>
      <c r="K16" s="492" t="s">
        <v>479</v>
      </c>
      <c r="L16" s="492" t="s">
        <v>61</v>
      </c>
      <c r="M16" s="492" t="s">
        <v>62</v>
      </c>
      <c r="N16" s="492" t="s">
        <v>479</v>
      </c>
      <c r="O16" s="492" t="s">
        <v>61</v>
      </c>
      <c r="P16" s="492" t="s">
        <v>62</v>
      </c>
      <c r="Q16" s="492" t="s">
        <v>479</v>
      </c>
      <c r="R16" s="494" t="s">
        <v>482</v>
      </c>
    </row>
    <row r="17" spans="1:18" s="392" customFormat="1">
      <c r="A17" s="498">
        <v>1</v>
      </c>
      <c r="B17" s="453" t="s">
        <v>402</v>
      </c>
      <c r="C17" s="491"/>
      <c r="D17" s="491"/>
      <c r="E17" s="491"/>
      <c r="F17" s="491"/>
      <c r="G17" s="491"/>
      <c r="H17" s="491"/>
      <c r="I17" s="491"/>
      <c r="J17" s="491"/>
      <c r="K17" s="491"/>
      <c r="L17" s="491"/>
      <c r="M17" s="491"/>
      <c r="N17" s="491"/>
      <c r="O17" s="491"/>
      <c r="P17" s="491"/>
      <c r="Q17" s="491"/>
      <c r="R17" s="491"/>
    </row>
    <row r="18" spans="1:18" s="392" customFormat="1">
      <c r="A18" s="498">
        <v>2</v>
      </c>
      <c r="B18" s="453" t="s">
        <v>403</v>
      </c>
      <c r="C18" s="491"/>
      <c r="D18" s="491"/>
      <c r="E18" s="491"/>
      <c r="F18" s="491"/>
      <c r="G18" s="491"/>
      <c r="H18" s="491"/>
      <c r="I18" s="491"/>
      <c r="J18" s="491"/>
      <c r="K18" s="491"/>
      <c r="L18" s="491"/>
      <c r="M18" s="491"/>
      <c r="N18" s="491"/>
      <c r="O18" s="491"/>
      <c r="P18" s="491"/>
      <c r="Q18" s="491"/>
      <c r="R18" s="491"/>
    </row>
    <row r="19" spans="1:18">
      <c r="A19" s="498">
        <v>3</v>
      </c>
      <c r="B19" s="453" t="s">
        <v>404</v>
      </c>
      <c r="C19" s="495"/>
      <c r="D19" s="495"/>
      <c r="E19" s="495"/>
      <c r="F19" s="495"/>
      <c r="G19" s="495"/>
      <c r="H19" s="495"/>
      <c r="I19" s="495"/>
      <c r="J19" s="495"/>
      <c r="K19" s="495"/>
      <c r="L19" s="495"/>
      <c r="M19" s="495"/>
      <c r="N19" s="495"/>
      <c r="O19" s="495"/>
      <c r="P19" s="495"/>
      <c r="Q19" s="495"/>
      <c r="R19" s="495"/>
    </row>
    <row r="20" spans="1:18">
      <c r="A20" s="498">
        <v>4</v>
      </c>
      <c r="B20" s="453" t="s">
        <v>405</v>
      </c>
      <c r="C20" s="495"/>
      <c r="D20" s="495"/>
      <c r="E20" s="495"/>
      <c r="F20" s="495"/>
      <c r="G20" s="495"/>
      <c r="H20" s="495"/>
      <c r="I20" s="495"/>
      <c r="J20" s="495"/>
      <c r="K20" s="495"/>
      <c r="L20" s="495"/>
      <c r="M20" s="495"/>
      <c r="N20" s="495"/>
      <c r="O20" s="495"/>
      <c r="P20" s="495"/>
      <c r="Q20" s="495"/>
      <c r="R20" s="495"/>
    </row>
    <row r="21" spans="1:18">
      <c r="A21" s="498">
        <v>5</v>
      </c>
      <c r="B21" s="453" t="s">
        <v>406</v>
      </c>
      <c r="C21" s="495"/>
      <c r="D21" s="495"/>
      <c r="E21" s="495"/>
      <c r="F21" s="495"/>
      <c r="G21" s="495"/>
      <c r="H21" s="495"/>
      <c r="I21" s="495"/>
      <c r="J21" s="495"/>
      <c r="K21" s="495"/>
      <c r="L21" s="495"/>
      <c r="M21" s="495"/>
      <c r="N21" s="495"/>
      <c r="O21" s="495"/>
      <c r="P21" s="495"/>
      <c r="Q21" s="495"/>
      <c r="R21" s="495"/>
    </row>
    <row r="22" spans="1:18">
      <c r="A22" s="498">
        <v>6</v>
      </c>
      <c r="B22" s="453" t="s">
        <v>407</v>
      </c>
      <c r="C22" s="495"/>
      <c r="D22" s="495"/>
      <c r="E22" s="495"/>
      <c r="F22" s="495"/>
      <c r="G22" s="495"/>
      <c r="H22" s="495"/>
      <c r="I22" s="495"/>
      <c r="J22" s="495"/>
      <c r="K22" s="495"/>
      <c r="L22" s="495"/>
      <c r="M22" s="495"/>
      <c r="N22" s="495"/>
      <c r="O22" s="495"/>
      <c r="P22" s="495"/>
      <c r="Q22" s="495"/>
      <c r="R22" s="495"/>
    </row>
    <row r="23" spans="1:18" ht="36">
      <c r="A23" s="498">
        <v>7</v>
      </c>
      <c r="B23" s="453" t="s">
        <v>408</v>
      </c>
      <c r="C23" s="495"/>
      <c r="D23" s="495"/>
      <c r="E23" s="495"/>
      <c r="F23" s="495"/>
      <c r="G23" s="495"/>
      <c r="H23" s="495"/>
      <c r="I23" s="495"/>
      <c r="J23" s="495"/>
      <c r="K23" s="495"/>
      <c r="L23" s="495"/>
      <c r="M23" s="495"/>
      <c r="N23" s="495"/>
      <c r="O23" s="495"/>
      <c r="P23" s="495"/>
      <c r="Q23" s="495"/>
      <c r="R23" s="495"/>
    </row>
    <row r="24" spans="1:18">
      <c r="A24" s="498">
        <v>8</v>
      </c>
      <c r="B24" s="453" t="s">
        <v>409</v>
      </c>
      <c r="C24" s="495"/>
      <c r="D24" s="495"/>
      <c r="E24" s="495"/>
      <c r="F24" s="495"/>
      <c r="G24" s="495"/>
      <c r="H24" s="495"/>
      <c r="I24" s="495"/>
      <c r="J24" s="495"/>
      <c r="K24" s="495"/>
      <c r="L24" s="495"/>
      <c r="M24" s="495"/>
      <c r="N24" s="495"/>
      <c r="O24" s="495"/>
      <c r="P24" s="495"/>
      <c r="Q24" s="495"/>
      <c r="R24" s="495"/>
    </row>
    <row r="25" spans="1:18">
      <c r="A25" s="498">
        <v>9</v>
      </c>
      <c r="B25" s="453" t="s">
        <v>410</v>
      </c>
      <c r="C25" s="495"/>
      <c r="D25" s="495"/>
      <c r="E25" s="495"/>
      <c r="F25" s="495"/>
      <c r="G25" s="495"/>
      <c r="H25" s="495"/>
      <c r="I25" s="495"/>
      <c r="J25" s="495"/>
      <c r="K25" s="495"/>
      <c r="L25" s="495"/>
      <c r="M25" s="495"/>
      <c r="N25" s="495"/>
      <c r="O25" s="495"/>
      <c r="P25" s="495"/>
      <c r="Q25" s="495"/>
      <c r="R25" s="495"/>
    </row>
    <row r="26" spans="1:18">
      <c r="A26" s="498">
        <v>10</v>
      </c>
      <c r="B26" s="497" t="s">
        <v>411</v>
      </c>
      <c r="C26" s="495"/>
      <c r="D26" s="495"/>
      <c r="E26" s="495"/>
      <c r="F26" s="495"/>
      <c r="G26" s="495"/>
      <c r="H26" s="495"/>
      <c r="I26" s="495"/>
      <c r="J26" s="495"/>
      <c r="K26" s="495"/>
      <c r="L26" s="495"/>
      <c r="M26" s="495"/>
      <c r="N26" s="495"/>
      <c r="O26" s="495"/>
      <c r="P26" s="495"/>
      <c r="Q26" s="495"/>
      <c r="R26" s="495"/>
    </row>
    <row r="27" spans="1:18">
      <c r="A27" s="498">
        <v>11</v>
      </c>
      <c r="B27" s="497" t="s">
        <v>411</v>
      </c>
      <c r="C27" s="495"/>
      <c r="D27" s="495"/>
      <c r="E27" s="495"/>
      <c r="F27" s="495"/>
      <c r="G27" s="495"/>
      <c r="H27" s="495"/>
      <c r="I27" s="495"/>
      <c r="J27" s="495"/>
      <c r="K27" s="495"/>
      <c r="L27" s="495"/>
      <c r="M27" s="495"/>
      <c r="N27" s="495"/>
      <c r="O27" s="495"/>
      <c r="P27" s="495"/>
      <c r="Q27" s="495"/>
      <c r="R27" s="495"/>
    </row>
    <row r="28" spans="1:18">
      <c r="A28" s="498">
        <v>12</v>
      </c>
      <c r="B28" s="497" t="s">
        <v>411</v>
      </c>
      <c r="C28" s="495"/>
      <c r="D28" s="495"/>
      <c r="E28" s="495"/>
      <c r="F28" s="495"/>
      <c r="G28" s="495"/>
      <c r="H28" s="495"/>
      <c r="I28" s="495"/>
      <c r="J28" s="495"/>
      <c r="K28" s="495"/>
      <c r="L28" s="495"/>
      <c r="M28" s="495"/>
      <c r="N28" s="495"/>
      <c r="O28" s="495"/>
      <c r="P28" s="495"/>
      <c r="Q28" s="495"/>
      <c r="R28" s="495"/>
    </row>
    <row r="29" spans="1:18">
      <c r="A29" s="468"/>
      <c r="B29" s="468" t="s">
        <v>540</v>
      </c>
      <c r="C29" s="366"/>
      <c r="D29" s="366"/>
      <c r="E29" s="366"/>
      <c r="F29" s="374"/>
      <c r="G29" s="394"/>
      <c r="H29" s="395"/>
      <c r="I29" s="371"/>
      <c r="J29" s="394"/>
      <c r="K29" s="394"/>
      <c r="L29" s="394"/>
      <c r="M29" s="394"/>
      <c r="N29" s="394"/>
      <c r="O29" s="394"/>
      <c r="P29" s="394"/>
      <c r="Q29" s="395"/>
      <c r="R29" s="395"/>
    </row>
    <row r="30" spans="1:18" ht="29">
      <c r="A30" s="438"/>
      <c r="B30" s="438" t="s">
        <v>541</v>
      </c>
      <c r="C30" s="492" t="s">
        <v>61</v>
      </c>
      <c r="D30" s="492" t="s">
        <v>62</v>
      </c>
      <c r="E30" s="492" t="s">
        <v>479</v>
      </c>
      <c r="F30" s="492" t="s">
        <v>61</v>
      </c>
      <c r="G30" s="492" t="s">
        <v>62</v>
      </c>
      <c r="H30" s="492" t="s">
        <v>479</v>
      </c>
      <c r="I30" s="492" t="s">
        <v>61</v>
      </c>
      <c r="J30" s="492" t="s">
        <v>62</v>
      </c>
      <c r="K30" s="492" t="s">
        <v>479</v>
      </c>
      <c r="L30" s="492" t="s">
        <v>61</v>
      </c>
      <c r="M30" s="492" t="s">
        <v>62</v>
      </c>
      <c r="N30" s="492" t="s">
        <v>479</v>
      </c>
      <c r="O30" s="492" t="s">
        <v>61</v>
      </c>
      <c r="P30" s="492" t="s">
        <v>62</v>
      </c>
      <c r="Q30" s="492" t="s">
        <v>479</v>
      </c>
      <c r="R30" s="494" t="s">
        <v>482</v>
      </c>
    </row>
    <row r="31" spans="1:18">
      <c r="A31" s="498">
        <v>1</v>
      </c>
      <c r="B31" s="453" t="s">
        <v>402</v>
      </c>
      <c r="C31" s="495"/>
      <c r="D31" s="495"/>
      <c r="E31" s="495"/>
      <c r="F31" s="495"/>
      <c r="G31" s="495"/>
      <c r="H31" s="495"/>
      <c r="I31" s="495"/>
      <c r="J31" s="495"/>
      <c r="K31" s="495"/>
      <c r="L31" s="495"/>
      <c r="M31" s="495"/>
      <c r="N31" s="495"/>
      <c r="O31" s="495"/>
      <c r="P31" s="495"/>
      <c r="Q31" s="495"/>
      <c r="R31" s="495"/>
    </row>
    <row r="32" spans="1:18">
      <c r="A32" s="498">
        <v>2</v>
      </c>
      <c r="B32" s="453" t="s">
        <v>403</v>
      </c>
      <c r="C32" s="495"/>
      <c r="D32" s="495"/>
      <c r="E32" s="495"/>
      <c r="F32" s="495"/>
      <c r="G32" s="495"/>
      <c r="H32" s="495"/>
      <c r="I32" s="495"/>
      <c r="J32" s="495"/>
      <c r="K32" s="495"/>
      <c r="L32" s="495"/>
      <c r="M32" s="495"/>
      <c r="N32" s="495"/>
      <c r="O32" s="495"/>
      <c r="P32" s="495"/>
      <c r="Q32" s="495"/>
      <c r="R32" s="495"/>
    </row>
    <row r="33" spans="1:18">
      <c r="A33" s="498">
        <v>3</v>
      </c>
      <c r="B33" s="453" t="s">
        <v>404</v>
      </c>
      <c r="C33" s="495"/>
      <c r="D33" s="495"/>
      <c r="E33" s="495"/>
      <c r="F33" s="495"/>
      <c r="G33" s="495"/>
      <c r="H33" s="495"/>
      <c r="I33" s="495"/>
      <c r="J33" s="495"/>
      <c r="K33" s="495"/>
      <c r="L33" s="495"/>
      <c r="M33" s="495"/>
      <c r="N33" s="495"/>
      <c r="O33" s="495"/>
      <c r="P33" s="495"/>
      <c r="Q33" s="495"/>
      <c r="R33" s="495"/>
    </row>
    <row r="34" spans="1:18">
      <c r="A34" s="498">
        <v>4</v>
      </c>
      <c r="B34" s="453" t="s">
        <v>405</v>
      </c>
      <c r="C34" s="495"/>
      <c r="D34" s="495"/>
      <c r="E34" s="495"/>
      <c r="F34" s="495"/>
      <c r="G34" s="495"/>
      <c r="H34" s="495"/>
      <c r="I34" s="495"/>
      <c r="J34" s="495"/>
      <c r="K34" s="495"/>
      <c r="L34" s="495"/>
      <c r="M34" s="495"/>
      <c r="N34" s="495"/>
      <c r="O34" s="495"/>
      <c r="P34" s="495"/>
      <c r="Q34" s="495"/>
      <c r="R34" s="495"/>
    </row>
    <row r="35" spans="1:18">
      <c r="A35" s="498">
        <v>5</v>
      </c>
      <c r="B35" s="453" t="s">
        <v>406</v>
      </c>
      <c r="C35" s="495"/>
      <c r="D35" s="495"/>
      <c r="E35" s="495"/>
      <c r="F35" s="495"/>
      <c r="G35" s="495"/>
      <c r="H35" s="495"/>
      <c r="I35" s="495"/>
      <c r="J35" s="495"/>
      <c r="K35" s="495"/>
      <c r="L35" s="495"/>
      <c r="M35" s="495"/>
      <c r="N35" s="495"/>
      <c r="O35" s="495"/>
      <c r="P35" s="495"/>
      <c r="Q35" s="495"/>
      <c r="R35" s="495"/>
    </row>
    <row r="36" spans="1:18">
      <c r="A36" s="498">
        <v>6</v>
      </c>
      <c r="B36" s="453" t="s">
        <v>407</v>
      </c>
      <c r="C36" s="495"/>
      <c r="D36" s="495"/>
      <c r="E36" s="495"/>
      <c r="F36" s="495"/>
      <c r="G36" s="495"/>
      <c r="H36" s="495"/>
      <c r="I36" s="495"/>
      <c r="J36" s="495"/>
      <c r="K36" s="495"/>
      <c r="L36" s="495"/>
      <c r="M36" s="495"/>
      <c r="N36" s="495"/>
      <c r="O36" s="495"/>
      <c r="P36" s="495"/>
      <c r="Q36" s="495"/>
      <c r="R36" s="495"/>
    </row>
    <row r="37" spans="1:18" ht="36">
      <c r="A37" s="498">
        <v>7</v>
      </c>
      <c r="B37" s="453" t="s">
        <v>408</v>
      </c>
      <c r="C37" s="495"/>
      <c r="D37" s="495"/>
      <c r="E37" s="495"/>
      <c r="F37" s="495"/>
      <c r="G37" s="495"/>
      <c r="H37" s="495"/>
      <c r="I37" s="495"/>
      <c r="J37" s="495"/>
      <c r="K37" s="495"/>
      <c r="L37" s="495"/>
      <c r="M37" s="495"/>
      <c r="N37" s="495"/>
      <c r="O37" s="495"/>
      <c r="P37" s="495"/>
      <c r="Q37" s="495"/>
      <c r="R37" s="495"/>
    </row>
    <row r="38" spans="1:18">
      <c r="A38" s="498">
        <v>8</v>
      </c>
      <c r="B38" s="453" t="s">
        <v>409</v>
      </c>
      <c r="C38" s="495"/>
      <c r="D38" s="495"/>
      <c r="E38" s="495"/>
      <c r="F38" s="495"/>
      <c r="G38" s="495"/>
      <c r="H38" s="495"/>
      <c r="I38" s="495"/>
      <c r="J38" s="495"/>
      <c r="K38" s="495"/>
      <c r="L38" s="495"/>
      <c r="M38" s="495"/>
      <c r="N38" s="495"/>
      <c r="O38" s="495"/>
      <c r="P38" s="495"/>
      <c r="Q38" s="495"/>
      <c r="R38" s="495"/>
    </row>
    <row r="39" spans="1:18">
      <c r="A39" s="498">
        <v>9</v>
      </c>
      <c r="B39" s="453" t="s">
        <v>410</v>
      </c>
      <c r="C39" s="495"/>
      <c r="D39" s="495"/>
      <c r="E39" s="495"/>
      <c r="F39" s="495"/>
      <c r="G39" s="495"/>
      <c r="H39" s="495"/>
      <c r="I39" s="495"/>
      <c r="J39" s="495"/>
      <c r="K39" s="495"/>
      <c r="L39" s="495"/>
      <c r="M39" s="495"/>
      <c r="N39" s="495"/>
      <c r="O39" s="495"/>
      <c r="P39" s="495"/>
      <c r="Q39" s="495"/>
      <c r="R39" s="495"/>
    </row>
    <row r="40" spans="1:18">
      <c r="A40" s="498">
        <v>10</v>
      </c>
      <c r="B40" s="497" t="s">
        <v>411</v>
      </c>
      <c r="C40" s="495"/>
      <c r="D40" s="495"/>
      <c r="E40" s="495"/>
      <c r="F40" s="495"/>
      <c r="G40" s="495"/>
      <c r="H40" s="495"/>
      <c r="I40" s="495"/>
      <c r="J40" s="495"/>
      <c r="K40" s="495"/>
      <c r="L40" s="495"/>
      <c r="M40" s="495"/>
      <c r="N40" s="495"/>
      <c r="O40" s="495"/>
      <c r="P40" s="495"/>
      <c r="Q40" s="495"/>
      <c r="R40" s="495"/>
    </row>
    <row r="41" spans="1:18">
      <c r="A41" s="498">
        <v>11</v>
      </c>
      <c r="B41" s="497" t="s">
        <v>411</v>
      </c>
      <c r="C41" s="495"/>
      <c r="D41" s="495"/>
      <c r="E41" s="495"/>
      <c r="F41" s="495"/>
      <c r="G41" s="495"/>
      <c r="H41" s="495"/>
      <c r="I41" s="495"/>
      <c r="J41" s="495"/>
      <c r="K41" s="495"/>
      <c r="L41" s="495"/>
      <c r="M41" s="495"/>
      <c r="N41" s="495"/>
      <c r="O41" s="495"/>
      <c r="P41" s="495"/>
      <c r="Q41" s="495"/>
      <c r="R41" s="495"/>
    </row>
    <row r="42" spans="1:18">
      <c r="A42" s="498">
        <v>12</v>
      </c>
      <c r="B42" s="497" t="s">
        <v>411</v>
      </c>
      <c r="C42" s="495"/>
      <c r="D42" s="495"/>
      <c r="E42" s="495"/>
      <c r="F42" s="495"/>
      <c r="G42" s="495"/>
      <c r="H42" s="495"/>
      <c r="I42" s="495"/>
      <c r="J42" s="495"/>
      <c r="K42" s="495"/>
      <c r="L42" s="495"/>
      <c r="M42" s="495"/>
      <c r="N42" s="495"/>
      <c r="O42" s="495"/>
      <c r="P42" s="495"/>
      <c r="Q42" s="495"/>
      <c r="R42" s="495"/>
    </row>
    <row r="43" spans="1:18" ht="29">
      <c r="A43" s="468"/>
      <c r="B43" s="468" t="s">
        <v>542</v>
      </c>
      <c r="C43" s="366"/>
      <c r="D43" s="366"/>
      <c r="E43" s="366"/>
      <c r="F43" s="374"/>
      <c r="G43" s="394"/>
      <c r="H43" s="395"/>
      <c r="I43" s="371"/>
      <c r="J43" s="394"/>
      <c r="K43" s="394"/>
      <c r="L43" s="394"/>
      <c r="M43" s="394"/>
      <c r="N43" s="394"/>
      <c r="O43" s="394"/>
      <c r="P43" s="394"/>
      <c r="Q43" s="395"/>
      <c r="R43" s="395"/>
    </row>
    <row r="44" spans="1:18" ht="29">
      <c r="A44" s="438"/>
      <c r="B44" s="438" t="s">
        <v>543</v>
      </c>
      <c r="C44" s="492" t="s">
        <v>61</v>
      </c>
      <c r="D44" s="492" t="s">
        <v>62</v>
      </c>
      <c r="E44" s="492" t="s">
        <v>479</v>
      </c>
      <c r="F44" s="492" t="s">
        <v>61</v>
      </c>
      <c r="G44" s="492" t="s">
        <v>62</v>
      </c>
      <c r="H44" s="492" t="s">
        <v>479</v>
      </c>
      <c r="I44" s="492" t="s">
        <v>61</v>
      </c>
      <c r="J44" s="492" t="s">
        <v>62</v>
      </c>
      <c r="K44" s="492" t="s">
        <v>479</v>
      </c>
      <c r="L44" s="492" t="s">
        <v>61</v>
      </c>
      <c r="M44" s="492" t="s">
        <v>62</v>
      </c>
      <c r="N44" s="492" t="s">
        <v>479</v>
      </c>
      <c r="O44" s="492" t="s">
        <v>61</v>
      </c>
      <c r="P44" s="492" t="s">
        <v>62</v>
      </c>
      <c r="Q44" s="492" t="s">
        <v>479</v>
      </c>
      <c r="R44" s="494" t="s">
        <v>482</v>
      </c>
    </row>
    <row r="45" spans="1:18">
      <c r="A45" s="498">
        <v>1</v>
      </c>
      <c r="B45" s="453" t="s">
        <v>402</v>
      </c>
      <c r="C45" s="495"/>
      <c r="D45" s="495"/>
      <c r="E45" s="495"/>
      <c r="F45" s="495"/>
      <c r="G45" s="495"/>
      <c r="H45" s="495"/>
      <c r="I45" s="495"/>
      <c r="J45" s="495"/>
      <c r="K45" s="495"/>
      <c r="L45" s="495"/>
      <c r="M45" s="495"/>
      <c r="N45" s="495"/>
      <c r="O45" s="495"/>
      <c r="P45" s="495"/>
      <c r="Q45" s="495"/>
      <c r="R45" s="495"/>
    </row>
    <row r="46" spans="1:18">
      <c r="A46" s="498">
        <v>2</v>
      </c>
      <c r="B46" s="453" t="s">
        <v>403</v>
      </c>
      <c r="C46" s="495"/>
      <c r="D46" s="495"/>
      <c r="E46" s="495"/>
      <c r="F46" s="495"/>
      <c r="G46" s="495"/>
      <c r="H46" s="495"/>
      <c r="I46" s="495"/>
      <c r="J46" s="495"/>
      <c r="K46" s="495"/>
      <c r="L46" s="495"/>
      <c r="M46" s="495"/>
      <c r="N46" s="495"/>
      <c r="O46" s="495"/>
      <c r="P46" s="495"/>
      <c r="Q46" s="495"/>
      <c r="R46" s="495"/>
    </row>
    <row r="47" spans="1:18">
      <c r="A47" s="498">
        <v>3</v>
      </c>
      <c r="B47" s="453" t="s">
        <v>404</v>
      </c>
      <c r="C47" s="495"/>
      <c r="D47" s="495"/>
      <c r="E47" s="495"/>
      <c r="F47" s="495"/>
      <c r="G47" s="495"/>
      <c r="H47" s="495"/>
      <c r="I47" s="495"/>
      <c r="J47" s="495"/>
      <c r="K47" s="495"/>
      <c r="L47" s="495"/>
      <c r="M47" s="495"/>
      <c r="N47" s="495"/>
      <c r="O47" s="495"/>
      <c r="P47" s="495"/>
      <c r="Q47" s="495"/>
      <c r="R47" s="495"/>
    </row>
    <row r="48" spans="1:18">
      <c r="A48" s="498">
        <v>4</v>
      </c>
      <c r="B48" s="453" t="s">
        <v>405</v>
      </c>
      <c r="C48" s="495"/>
      <c r="D48" s="495"/>
      <c r="E48" s="495"/>
      <c r="F48" s="495"/>
      <c r="G48" s="495"/>
      <c r="H48" s="495"/>
      <c r="I48" s="495"/>
      <c r="J48" s="495"/>
      <c r="K48" s="495"/>
      <c r="L48" s="495"/>
      <c r="M48" s="495"/>
      <c r="N48" s="495"/>
      <c r="O48" s="495"/>
      <c r="P48" s="495"/>
      <c r="Q48" s="495"/>
      <c r="R48" s="495"/>
    </row>
    <row r="49" spans="1:18">
      <c r="A49" s="498">
        <v>5</v>
      </c>
      <c r="B49" s="453" t="s">
        <v>406</v>
      </c>
      <c r="C49" s="495"/>
      <c r="D49" s="495"/>
      <c r="E49" s="495"/>
      <c r="F49" s="495"/>
      <c r="G49" s="495"/>
      <c r="H49" s="495"/>
      <c r="I49" s="495"/>
      <c r="J49" s="495"/>
      <c r="K49" s="495"/>
      <c r="L49" s="495"/>
      <c r="M49" s="495"/>
      <c r="N49" s="495"/>
      <c r="O49" s="495"/>
      <c r="P49" s="495"/>
      <c r="Q49" s="495"/>
      <c r="R49" s="495"/>
    </row>
    <row r="50" spans="1:18">
      <c r="A50" s="498">
        <v>6</v>
      </c>
      <c r="B50" s="453" t="s">
        <v>407</v>
      </c>
      <c r="C50" s="495"/>
      <c r="D50" s="495"/>
      <c r="E50" s="495"/>
      <c r="F50" s="495"/>
      <c r="G50" s="495"/>
      <c r="H50" s="495"/>
      <c r="I50" s="495"/>
      <c r="J50" s="495"/>
      <c r="K50" s="495"/>
      <c r="L50" s="495"/>
      <c r="M50" s="495"/>
      <c r="N50" s="495"/>
      <c r="O50" s="495"/>
      <c r="P50" s="495"/>
      <c r="Q50" s="495"/>
      <c r="R50" s="495"/>
    </row>
    <row r="51" spans="1:18" ht="36">
      <c r="A51" s="498">
        <v>7</v>
      </c>
      <c r="B51" s="453" t="s">
        <v>408</v>
      </c>
      <c r="C51" s="495"/>
      <c r="D51" s="495"/>
      <c r="E51" s="495"/>
      <c r="F51" s="495"/>
      <c r="G51" s="495"/>
      <c r="H51" s="495"/>
      <c r="I51" s="495"/>
      <c r="J51" s="495"/>
      <c r="K51" s="495"/>
      <c r="L51" s="495"/>
      <c r="M51" s="495"/>
      <c r="N51" s="495"/>
      <c r="O51" s="495"/>
      <c r="P51" s="495"/>
      <c r="Q51" s="495"/>
      <c r="R51" s="495"/>
    </row>
    <row r="52" spans="1:18">
      <c r="A52" s="498">
        <v>8</v>
      </c>
      <c r="B52" s="453" t="s">
        <v>409</v>
      </c>
      <c r="C52" s="495"/>
      <c r="D52" s="495"/>
      <c r="E52" s="495"/>
      <c r="F52" s="495"/>
      <c r="G52" s="495"/>
      <c r="H52" s="495"/>
      <c r="I52" s="495"/>
      <c r="J52" s="495"/>
      <c r="K52" s="495"/>
      <c r="L52" s="495"/>
      <c r="M52" s="495"/>
      <c r="N52" s="495"/>
      <c r="O52" s="495"/>
      <c r="P52" s="495"/>
      <c r="Q52" s="495"/>
      <c r="R52" s="495"/>
    </row>
    <row r="53" spans="1:18">
      <c r="A53" s="498">
        <v>9</v>
      </c>
      <c r="B53" s="453" t="s">
        <v>410</v>
      </c>
      <c r="C53" s="495"/>
      <c r="D53" s="495"/>
      <c r="E53" s="495"/>
      <c r="F53" s="495"/>
      <c r="G53" s="495"/>
      <c r="H53" s="495"/>
      <c r="I53" s="495"/>
      <c r="J53" s="495"/>
      <c r="K53" s="495"/>
      <c r="L53" s="495"/>
      <c r="M53" s="495"/>
      <c r="N53" s="495"/>
      <c r="O53" s="495"/>
      <c r="P53" s="495"/>
      <c r="Q53" s="495"/>
      <c r="R53" s="495"/>
    </row>
    <row r="54" spans="1:18">
      <c r="A54" s="498">
        <v>10</v>
      </c>
      <c r="B54" s="497" t="s">
        <v>411</v>
      </c>
      <c r="C54" s="495"/>
      <c r="D54" s="495"/>
      <c r="E54" s="495"/>
      <c r="F54" s="495"/>
      <c r="G54" s="495"/>
      <c r="H54" s="495"/>
      <c r="I54" s="495"/>
      <c r="J54" s="495"/>
      <c r="K54" s="495"/>
      <c r="L54" s="495"/>
      <c r="M54" s="495"/>
      <c r="N54" s="495"/>
      <c r="O54" s="495"/>
      <c r="P54" s="495"/>
      <c r="Q54" s="495"/>
      <c r="R54" s="495"/>
    </row>
    <row r="55" spans="1:18">
      <c r="A55" s="498">
        <v>11</v>
      </c>
      <c r="B55" s="497" t="s">
        <v>411</v>
      </c>
      <c r="C55" s="495"/>
      <c r="D55" s="495"/>
      <c r="E55" s="495"/>
      <c r="F55" s="495"/>
      <c r="G55" s="495"/>
      <c r="H55" s="495"/>
      <c r="I55" s="495"/>
      <c r="J55" s="495"/>
      <c r="K55" s="495"/>
      <c r="L55" s="495"/>
      <c r="M55" s="495"/>
      <c r="N55" s="495"/>
      <c r="O55" s="495"/>
      <c r="P55" s="495"/>
      <c r="Q55" s="495"/>
      <c r="R55" s="495"/>
    </row>
    <row r="56" spans="1:18">
      <c r="A56" s="498">
        <v>12</v>
      </c>
      <c r="B56" s="497" t="s">
        <v>411</v>
      </c>
      <c r="C56" s="495"/>
      <c r="D56" s="495"/>
      <c r="E56" s="495"/>
      <c r="F56" s="495"/>
      <c r="G56" s="495"/>
      <c r="H56" s="495"/>
      <c r="I56" s="495"/>
      <c r="J56" s="495"/>
      <c r="K56" s="495"/>
      <c r="L56" s="495"/>
      <c r="M56" s="495"/>
      <c r="N56" s="495"/>
      <c r="O56" s="495"/>
      <c r="P56" s="495"/>
      <c r="Q56" s="495"/>
      <c r="R56" s="495"/>
    </row>
    <row r="57" spans="1:18">
      <c r="A57" s="468"/>
      <c r="B57" s="468" t="s">
        <v>544</v>
      </c>
      <c r="C57" s="366"/>
      <c r="D57" s="366"/>
      <c r="E57" s="366"/>
      <c r="F57" s="374"/>
      <c r="G57" s="394"/>
      <c r="H57" s="395"/>
      <c r="I57" s="371"/>
      <c r="J57" s="394"/>
      <c r="K57" s="394"/>
      <c r="L57" s="394"/>
      <c r="M57" s="394"/>
      <c r="N57" s="394"/>
      <c r="O57" s="394"/>
      <c r="P57" s="394"/>
      <c r="Q57" s="395"/>
      <c r="R57" s="395"/>
    </row>
    <row r="58" spans="1:18" ht="29">
      <c r="A58" s="438"/>
      <c r="B58" s="438" t="s">
        <v>545</v>
      </c>
      <c r="C58" s="492" t="s">
        <v>61</v>
      </c>
      <c r="D58" s="492" t="s">
        <v>62</v>
      </c>
      <c r="E58" s="492" t="s">
        <v>479</v>
      </c>
      <c r="F58" s="492" t="s">
        <v>61</v>
      </c>
      <c r="G58" s="492" t="s">
        <v>62</v>
      </c>
      <c r="H58" s="492" t="s">
        <v>479</v>
      </c>
      <c r="I58" s="492" t="s">
        <v>61</v>
      </c>
      <c r="J58" s="492" t="s">
        <v>62</v>
      </c>
      <c r="K58" s="492" t="s">
        <v>479</v>
      </c>
      <c r="L58" s="492" t="s">
        <v>61</v>
      </c>
      <c r="M58" s="492" t="s">
        <v>62</v>
      </c>
      <c r="N58" s="492" t="s">
        <v>479</v>
      </c>
      <c r="O58" s="492" t="s">
        <v>61</v>
      </c>
      <c r="P58" s="492" t="s">
        <v>62</v>
      </c>
      <c r="Q58" s="492" t="s">
        <v>479</v>
      </c>
      <c r="R58" s="494" t="s">
        <v>482</v>
      </c>
    </row>
    <row r="59" spans="1:18">
      <c r="A59" s="498"/>
      <c r="B59" s="453" t="s">
        <v>402</v>
      </c>
      <c r="C59" s="495"/>
      <c r="D59" s="495"/>
      <c r="E59" s="495"/>
      <c r="F59" s="495"/>
      <c r="G59" s="495"/>
      <c r="H59" s="495"/>
      <c r="I59" s="495"/>
      <c r="J59" s="495"/>
      <c r="K59" s="495"/>
      <c r="L59" s="495"/>
      <c r="M59" s="495"/>
      <c r="N59" s="495"/>
      <c r="O59" s="495"/>
      <c r="P59" s="495"/>
      <c r="Q59" s="495"/>
      <c r="R59" s="495"/>
    </row>
    <row r="60" spans="1:18">
      <c r="A60" s="498">
        <v>1</v>
      </c>
      <c r="B60" s="453" t="s">
        <v>403</v>
      </c>
      <c r="C60" s="495"/>
      <c r="D60" s="495"/>
      <c r="E60" s="495"/>
      <c r="F60" s="495"/>
      <c r="G60" s="495"/>
      <c r="H60" s="495"/>
      <c r="I60" s="495"/>
      <c r="J60" s="495"/>
      <c r="K60" s="495"/>
      <c r="L60" s="495"/>
      <c r="M60" s="495"/>
      <c r="N60" s="495"/>
      <c r="O60" s="495"/>
      <c r="P60" s="495"/>
      <c r="Q60" s="495"/>
      <c r="R60" s="495"/>
    </row>
    <row r="61" spans="1:18">
      <c r="A61" s="498">
        <v>2</v>
      </c>
      <c r="B61" s="453" t="s">
        <v>404</v>
      </c>
      <c r="C61" s="495"/>
      <c r="D61" s="495"/>
      <c r="E61" s="495"/>
      <c r="F61" s="495"/>
      <c r="G61" s="495"/>
      <c r="H61" s="495"/>
      <c r="I61" s="495"/>
      <c r="J61" s="495"/>
      <c r="K61" s="495"/>
      <c r="L61" s="495"/>
      <c r="M61" s="495"/>
      <c r="N61" s="495"/>
      <c r="O61" s="495"/>
      <c r="P61" s="495"/>
      <c r="Q61" s="495"/>
      <c r="R61" s="495"/>
    </row>
    <row r="62" spans="1:18">
      <c r="A62" s="498">
        <v>3</v>
      </c>
      <c r="B62" s="453" t="s">
        <v>405</v>
      </c>
      <c r="C62" s="495"/>
      <c r="D62" s="495"/>
      <c r="E62" s="495"/>
      <c r="F62" s="495"/>
      <c r="G62" s="495"/>
      <c r="H62" s="495"/>
      <c r="I62" s="495"/>
      <c r="J62" s="495"/>
      <c r="K62" s="495"/>
      <c r="L62" s="495"/>
      <c r="M62" s="495"/>
      <c r="N62" s="495"/>
      <c r="O62" s="495"/>
      <c r="P62" s="495"/>
      <c r="Q62" s="495"/>
      <c r="R62" s="495"/>
    </row>
    <row r="63" spans="1:18">
      <c r="A63" s="498">
        <v>4</v>
      </c>
      <c r="B63" s="453" t="s">
        <v>406</v>
      </c>
      <c r="C63" s="495"/>
      <c r="D63" s="495"/>
      <c r="E63" s="495"/>
      <c r="F63" s="495"/>
      <c r="G63" s="495"/>
      <c r="H63" s="495"/>
      <c r="I63" s="495"/>
      <c r="J63" s="495"/>
      <c r="K63" s="495"/>
      <c r="L63" s="495"/>
      <c r="M63" s="495"/>
      <c r="N63" s="495"/>
      <c r="O63" s="495"/>
      <c r="P63" s="495"/>
      <c r="Q63" s="495"/>
      <c r="R63" s="495"/>
    </row>
    <row r="64" spans="1:18">
      <c r="A64" s="498">
        <v>5</v>
      </c>
      <c r="B64" s="453" t="s">
        <v>407</v>
      </c>
      <c r="C64" s="495"/>
      <c r="D64" s="495"/>
      <c r="E64" s="495"/>
      <c r="F64" s="495"/>
      <c r="G64" s="495"/>
      <c r="H64" s="495"/>
      <c r="I64" s="495"/>
      <c r="J64" s="495"/>
      <c r="K64" s="495"/>
      <c r="L64" s="495"/>
      <c r="M64" s="495"/>
      <c r="N64" s="495"/>
      <c r="O64" s="495"/>
      <c r="P64" s="495"/>
      <c r="Q64" s="495"/>
      <c r="R64" s="495"/>
    </row>
    <row r="65" spans="1:18" ht="36">
      <c r="A65" s="498">
        <v>6</v>
      </c>
      <c r="B65" s="453" t="s">
        <v>408</v>
      </c>
      <c r="C65" s="495"/>
      <c r="D65" s="495"/>
      <c r="E65" s="495"/>
      <c r="F65" s="495"/>
      <c r="G65" s="495"/>
      <c r="H65" s="495"/>
      <c r="I65" s="495"/>
      <c r="J65" s="495"/>
      <c r="K65" s="495"/>
      <c r="L65" s="495"/>
      <c r="M65" s="495"/>
      <c r="N65" s="495"/>
      <c r="O65" s="495"/>
      <c r="P65" s="495"/>
      <c r="Q65" s="495"/>
      <c r="R65" s="495"/>
    </row>
    <row r="66" spans="1:18">
      <c r="A66" s="498">
        <v>7</v>
      </c>
      <c r="B66" s="453" t="s">
        <v>409</v>
      </c>
      <c r="C66" s="495"/>
      <c r="D66" s="495"/>
      <c r="E66" s="495"/>
      <c r="F66" s="495"/>
      <c r="G66" s="495"/>
      <c r="H66" s="495"/>
      <c r="I66" s="495"/>
      <c r="J66" s="495"/>
      <c r="K66" s="495"/>
      <c r="L66" s="495"/>
      <c r="M66" s="495"/>
      <c r="N66" s="495"/>
      <c r="O66" s="495"/>
      <c r="P66" s="495"/>
      <c r="Q66" s="495"/>
      <c r="R66" s="495"/>
    </row>
    <row r="67" spans="1:18">
      <c r="A67" s="498">
        <v>8</v>
      </c>
      <c r="B67" s="453" t="s">
        <v>410</v>
      </c>
      <c r="C67" s="495"/>
      <c r="D67" s="495"/>
      <c r="E67" s="495"/>
      <c r="F67" s="495"/>
      <c r="G67" s="495"/>
      <c r="H67" s="495"/>
      <c r="I67" s="495"/>
      <c r="J67" s="495"/>
      <c r="K67" s="495"/>
      <c r="L67" s="495"/>
      <c r="M67" s="495"/>
      <c r="N67" s="495"/>
      <c r="O67" s="495"/>
      <c r="P67" s="495"/>
      <c r="Q67" s="495"/>
      <c r="R67" s="495"/>
    </row>
    <row r="68" spans="1:18">
      <c r="A68" s="498">
        <v>9</v>
      </c>
      <c r="B68" s="497" t="s">
        <v>411</v>
      </c>
      <c r="C68" s="495"/>
      <c r="D68" s="495"/>
      <c r="E68" s="495"/>
      <c r="F68" s="495"/>
      <c r="G68" s="495"/>
      <c r="H68" s="495"/>
      <c r="I68" s="495"/>
      <c r="J68" s="495"/>
      <c r="K68" s="495"/>
      <c r="L68" s="495"/>
      <c r="M68" s="495"/>
      <c r="N68" s="495"/>
      <c r="O68" s="495"/>
      <c r="P68" s="495"/>
      <c r="Q68" s="495"/>
      <c r="R68" s="495"/>
    </row>
    <row r="69" spans="1:18">
      <c r="A69" s="498">
        <v>10</v>
      </c>
      <c r="B69" s="497" t="s">
        <v>411</v>
      </c>
      <c r="C69" s="495"/>
      <c r="D69" s="495"/>
      <c r="E69" s="495"/>
      <c r="F69" s="495"/>
      <c r="G69" s="495"/>
      <c r="H69" s="495"/>
      <c r="I69" s="495"/>
      <c r="J69" s="495"/>
      <c r="K69" s="495"/>
      <c r="L69" s="495"/>
      <c r="M69" s="495"/>
      <c r="N69" s="495"/>
      <c r="O69" s="495"/>
      <c r="P69" s="495"/>
      <c r="Q69" s="495"/>
      <c r="R69" s="495"/>
    </row>
    <row r="70" spans="1:18">
      <c r="A70" s="498">
        <v>11</v>
      </c>
      <c r="B70" s="497" t="s">
        <v>411</v>
      </c>
      <c r="C70" s="495"/>
      <c r="D70" s="495"/>
      <c r="E70" s="495"/>
      <c r="F70" s="495"/>
      <c r="G70" s="495"/>
      <c r="H70" s="495"/>
      <c r="I70" s="495"/>
      <c r="J70" s="495"/>
      <c r="K70" s="495"/>
      <c r="L70" s="495"/>
      <c r="M70" s="495"/>
      <c r="N70" s="495"/>
      <c r="O70" s="495"/>
      <c r="P70" s="495"/>
      <c r="Q70" s="495"/>
      <c r="R70" s="495"/>
    </row>
    <row r="71" spans="1:18">
      <c r="A71" s="498">
        <v>12</v>
      </c>
      <c r="B71" s="497" t="s">
        <v>411</v>
      </c>
      <c r="C71" s="495"/>
      <c r="D71" s="495"/>
      <c r="E71" s="495"/>
      <c r="F71" s="495"/>
      <c r="G71" s="495"/>
      <c r="H71" s="495"/>
      <c r="I71" s="495"/>
      <c r="J71" s="495"/>
      <c r="K71" s="495"/>
      <c r="L71" s="495"/>
      <c r="M71" s="495"/>
      <c r="N71" s="495"/>
      <c r="O71" s="495"/>
      <c r="P71" s="495"/>
      <c r="Q71" s="495"/>
      <c r="R71" s="495"/>
    </row>
    <row r="72" spans="1:18">
      <c r="A72" s="468"/>
      <c r="B72" s="468" t="s">
        <v>546</v>
      </c>
      <c r="C72" s="366"/>
      <c r="D72" s="366"/>
      <c r="E72" s="366"/>
      <c r="F72" s="374"/>
      <c r="G72" s="394"/>
      <c r="H72" s="395"/>
      <c r="I72" s="371"/>
      <c r="J72" s="394"/>
      <c r="K72" s="394"/>
      <c r="L72" s="394"/>
      <c r="M72" s="394"/>
      <c r="N72" s="394"/>
      <c r="O72" s="394"/>
      <c r="P72" s="394"/>
      <c r="Q72" s="395"/>
      <c r="R72" s="395"/>
    </row>
    <row r="73" spans="1:18" ht="29">
      <c r="A73" s="470"/>
      <c r="B73" s="470" t="s">
        <v>547</v>
      </c>
      <c r="C73" s="470"/>
      <c r="D73" s="470"/>
      <c r="E73" s="470"/>
      <c r="F73" s="470"/>
      <c r="G73" s="470"/>
      <c r="H73" s="470"/>
      <c r="I73" s="470"/>
      <c r="J73" s="470"/>
      <c r="K73" s="470"/>
      <c r="L73" s="470"/>
      <c r="M73" s="470"/>
      <c r="N73" s="470"/>
      <c r="O73" s="470"/>
      <c r="P73" s="470"/>
      <c r="Q73" s="470"/>
      <c r="R73" s="496"/>
    </row>
  </sheetData>
  <mergeCells count="8">
    <mergeCell ref="O1:Q1"/>
    <mergeCell ref="R1:R2"/>
    <mergeCell ref="B1:B2"/>
    <mergeCell ref="A1:A2"/>
    <mergeCell ref="C1:E1"/>
    <mergeCell ref="F1:H1"/>
    <mergeCell ref="I1:K1"/>
    <mergeCell ref="L1:N1"/>
  </mergeCells>
  <pageMargins left="0.7" right="0.7" top="0.75" bottom="0.75" header="0.3" footer="0.3"/>
  <pageSetup scale="76" orientation="portrait" r:id="rId1"/>
  <headerFooter>
    <oddHeader>&amp;L&amp;"-,Regular"&amp;11Bank of Bhutan&amp;C&amp;"-,Regular"&amp;11Bill of Materials&amp;R&amp;A</oddHeader>
    <oddFooter>&amp;CPage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S73"/>
  <sheetViews>
    <sheetView workbookViewId="0">
      <selection activeCell="B33" sqref="B33"/>
    </sheetView>
  </sheetViews>
  <sheetFormatPr defaultColWidth="9.1796875" defaultRowHeight="14.5"/>
  <cols>
    <col min="1" max="1" width="3.36328125" style="499" bestFit="1" customWidth="1"/>
    <col min="2" max="2" width="30.54296875" style="493" customWidth="1"/>
    <col min="3" max="3" width="16.1796875" style="375" customWidth="1"/>
    <col min="4" max="4" width="10.81640625" style="375" customWidth="1"/>
    <col min="5" max="5" width="18.453125" style="375" customWidth="1"/>
    <col min="6" max="6" width="16" style="375" customWidth="1"/>
    <col min="7" max="7" width="10.81640625" style="375" customWidth="1"/>
    <col min="8" max="8" width="18.453125" style="375" customWidth="1"/>
    <col min="9" max="9" width="15.54296875" style="375" customWidth="1"/>
    <col min="10" max="16" width="11.453125" style="375" customWidth="1"/>
    <col min="17" max="17" width="18" style="375" customWidth="1"/>
    <col min="18" max="18" width="21" style="375" customWidth="1"/>
    <col min="19" max="19" width="21.81640625" style="376" customWidth="1"/>
    <col min="20" max="16384" width="9.1796875" style="376"/>
  </cols>
  <sheetData>
    <row r="1" spans="1:19" s="390" customFormat="1" ht="14.4" customHeight="1">
      <c r="A1" s="535" t="s">
        <v>138</v>
      </c>
      <c r="B1" s="563" t="s">
        <v>548</v>
      </c>
      <c r="C1" s="561" t="s">
        <v>69</v>
      </c>
      <c r="D1" s="561"/>
      <c r="E1" s="561"/>
      <c r="F1" s="561" t="s">
        <v>70</v>
      </c>
      <c r="G1" s="561"/>
      <c r="H1" s="561"/>
      <c r="I1" s="561" t="s">
        <v>71</v>
      </c>
      <c r="J1" s="561"/>
      <c r="K1" s="561"/>
      <c r="L1" s="561" t="s">
        <v>131</v>
      </c>
      <c r="M1" s="561"/>
      <c r="N1" s="561"/>
      <c r="O1" s="561" t="s">
        <v>132</v>
      </c>
      <c r="P1" s="561"/>
      <c r="Q1" s="561"/>
      <c r="R1" s="562" t="s">
        <v>482</v>
      </c>
      <c r="S1" s="376"/>
    </row>
    <row r="2" spans="1:19" s="390" customFormat="1" ht="29">
      <c r="A2" s="536"/>
      <c r="B2" s="564"/>
      <c r="C2" s="492" t="s">
        <v>61</v>
      </c>
      <c r="D2" s="492" t="s">
        <v>62</v>
      </c>
      <c r="E2" s="492" t="s">
        <v>479</v>
      </c>
      <c r="F2" s="492" t="s">
        <v>61</v>
      </c>
      <c r="G2" s="492" t="s">
        <v>62</v>
      </c>
      <c r="H2" s="492" t="s">
        <v>479</v>
      </c>
      <c r="I2" s="492" t="s">
        <v>61</v>
      </c>
      <c r="J2" s="492" t="s">
        <v>62</v>
      </c>
      <c r="K2" s="492" t="s">
        <v>479</v>
      </c>
      <c r="L2" s="492" t="s">
        <v>61</v>
      </c>
      <c r="M2" s="492" t="s">
        <v>62</v>
      </c>
      <c r="N2" s="492" t="s">
        <v>479</v>
      </c>
      <c r="O2" s="492" t="s">
        <v>61</v>
      </c>
      <c r="P2" s="492" t="s">
        <v>62</v>
      </c>
      <c r="Q2" s="492" t="s">
        <v>479</v>
      </c>
      <c r="R2" s="562"/>
      <c r="S2" s="376"/>
    </row>
    <row r="3" spans="1:19">
      <c r="A3" s="498">
        <v>1</v>
      </c>
      <c r="B3" s="453" t="s">
        <v>402</v>
      </c>
      <c r="C3" s="351"/>
      <c r="D3" s="351"/>
      <c r="E3" s="351"/>
      <c r="F3" s="378"/>
      <c r="G3" s="391"/>
      <c r="H3" s="378"/>
      <c r="I3" s="378"/>
      <c r="J3" s="391"/>
      <c r="K3" s="391"/>
      <c r="L3" s="391"/>
      <c r="M3" s="391"/>
      <c r="N3" s="391"/>
      <c r="O3" s="391"/>
      <c r="P3" s="391"/>
      <c r="Q3" s="378"/>
      <c r="R3" s="378"/>
    </row>
    <row r="4" spans="1:19">
      <c r="A4" s="498">
        <v>2</v>
      </c>
      <c r="B4" s="453" t="s">
        <v>403</v>
      </c>
      <c r="C4" s="351"/>
      <c r="D4" s="351"/>
      <c r="E4" s="351"/>
      <c r="F4" s="378"/>
      <c r="G4" s="391"/>
      <c r="H4" s="378"/>
      <c r="I4" s="378"/>
      <c r="J4" s="391"/>
      <c r="K4" s="391"/>
      <c r="L4" s="391"/>
      <c r="M4" s="391"/>
      <c r="N4" s="391"/>
      <c r="O4" s="391"/>
      <c r="P4" s="391"/>
      <c r="Q4" s="378"/>
      <c r="R4" s="378"/>
    </row>
    <row r="5" spans="1:19">
      <c r="A5" s="498">
        <v>3</v>
      </c>
      <c r="B5" s="453" t="s">
        <v>404</v>
      </c>
      <c r="C5" s="351"/>
      <c r="D5" s="351"/>
      <c r="E5" s="351"/>
      <c r="F5" s="378"/>
      <c r="G5" s="391"/>
      <c r="H5" s="378"/>
      <c r="I5" s="378"/>
      <c r="J5" s="391"/>
      <c r="K5" s="391"/>
      <c r="L5" s="391"/>
      <c r="M5" s="391"/>
      <c r="N5" s="391"/>
      <c r="O5" s="391"/>
      <c r="P5" s="391"/>
      <c r="Q5" s="378"/>
      <c r="R5" s="378"/>
    </row>
    <row r="6" spans="1:19">
      <c r="A6" s="498">
        <v>4</v>
      </c>
      <c r="B6" s="453" t="s">
        <v>405</v>
      </c>
      <c r="C6" s="351"/>
      <c r="D6" s="351"/>
      <c r="E6" s="351"/>
      <c r="F6" s="378"/>
      <c r="G6" s="391"/>
      <c r="H6" s="378"/>
      <c r="I6" s="378"/>
      <c r="J6" s="391"/>
      <c r="K6" s="391"/>
      <c r="L6" s="391"/>
      <c r="M6" s="391"/>
      <c r="N6" s="391"/>
      <c r="O6" s="391"/>
      <c r="P6" s="391"/>
      <c r="Q6" s="378"/>
      <c r="R6" s="378"/>
    </row>
    <row r="7" spans="1:19">
      <c r="A7" s="498">
        <v>5</v>
      </c>
      <c r="B7" s="453" t="s">
        <v>406</v>
      </c>
      <c r="C7" s="351"/>
      <c r="D7" s="351"/>
      <c r="E7" s="351"/>
      <c r="F7" s="378"/>
      <c r="G7" s="391"/>
      <c r="H7" s="378"/>
      <c r="I7" s="378"/>
      <c r="J7" s="391"/>
      <c r="K7" s="391"/>
      <c r="L7" s="391"/>
      <c r="M7" s="391"/>
      <c r="N7" s="391"/>
      <c r="O7" s="391"/>
      <c r="P7" s="391"/>
      <c r="Q7" s="378"/>
      <c r="R7" s="378"/>
    </row>
    <row r="8" spans="1:19">
      <c r="A8" s="498">
        <v>6</v>
      </c>
      <c r="B8" s="453" t="s">
        <v>407</v>
      </c>
      <c r="C8" s="351"/>
      <c r="D8" s="351"/>
      <c r="E8" s="351"/>
      <c r="F8" s="378"/>
      <c r="G8" s="391"/>
      <c r="H8" s="378"/>
      <c r="I8" s="378"/>
      <c r="J8" s="391"/>
      <c r="K8" s="391"/>
      <c r="L8" s="391"/>
      <c r="M8" s="391"/>
      <c r="N8" s="391"/>
      <c r="O8" s="391"/>
      <c r="P8" s="391"/>
      <c r="Q8" s="378"/>
      <c r="R8" s="378"/>
    </row>
    <row r="9" spans="1:19" ht="36">
      <c r="A9" s="498">
        <v>7</v>
      </c>
      <c r="B9" s="453" t="s">
        <v>408</v>
      </c>
      <c r="C9" s="351"/>
      <c r="D9" s="351"/>
      <c r="E9" s="351"/>
      <c r="F9" s="378"/>
      <c r="G9" s="391"/>
      <c r="H9" s="378"/>
      <c r="I9" s="378"/>
      <c r="J9" s="391"/>
      <c r="K9" s="391"/>
      <c r="L9" s="391"/>
      <c r="M9" s="391"/>
      <c r="N9" s="391"/>
      <c r="O9" s="391"/>
      <c r="P9" s="391"/>
      <c r="Q9" s="378"/>
      <c r="R9" s="378"/>
    </row>
    <row r="10" spans="1:19">
      <c r="A10" s="498">
        <v>8</v>
      </c>
      <c r="B10" s="453" t="s">
        <v>409</v>
      </c>
      <c r="C10" s="351"/>
      <c r="D10" s="351"/>
      <c r="E10" s="351"/>
      <c r="F10" s="378"/>
      <c r="G10" s="391"/>
      <c r="H10" s="378"/>
      <c r="I10" s="378"/>
      <c r="J10" s="391"/>
      <c r="K10" s="391"/>
      <c r="L10" s="391"/>
      <c r="M10" s="391"/>
      <c r="N10" s="391"/>
      <c r="O10" s="391"/>
      <c r="P10" s="391"/>
      <c r="Q10" s="378"/>
      <c r="R10" s="378"/>
    </row>
    <row r="11" spans="1:19">
      <c r="A11" s="498">
        <v>9</v>
      </c>
      <c r="B11" s="453" t="s">
        <v>410</v>
      </c>
      <c r="C11" s="351"/>
      <c r="D11" s="351"/>
      <c r="E11" s="351"/>
      <c r="F11" s="378"/>
      <c r="G11" s="391"/>
      <c r="H11" s="378"/>
      <c r="I11" s="378"/>
      <c r="J11" s="391"/>
      <c r="K11" s="391"/>
      <c r="L11" s="391"/>
      <c r="M11" s="391"/>
      <c r="N11" s="391"/>
      <c r="O11" s="391"/>
      <c r="P11" s="391"/>
      <c r="Q11" s="378"/>
      <c r="R11" s="378"/>
    </row>
    <row r="12" spans="1:19">
      <c r="A12" s="498">
        <v>10</v>
      </c>
      <c r="B12" s="497" t="s">
        <v>411</v>
      </c>
      <c r="C12" s="351"/>
      <c r="D12" s="351"/>
      <c r="E12" s="351"/>
      <c r="F12" s="378"/>
      <c r="G12" s="391"/>
      <c r="H12" s="378"/>
      <c r="I12" s="378"/>
      <c r="J12" s="391"/>
      <c r="K12" s="391"/>
      <c r="L12" s="391"/>
      <c r="M12" s="391"/>
      <c r="N12" s="391"/>
      <c r="O12" s="391"/>
      <c r="P12" s="391"/>
      <c r="Q12" s="378"/>
      <c r="R12" s="378"/>
    </row>
    <row r="13" spans="1:19">
      <c r="A13" s="498">
        <v>11</v>
      </c>
      <c r="B13" s="497" t="s">
        <v>411</v>
      </c>
      <c r="C13" s="351"/>
      <c r="D13" s="351"/>
      <c r="E13" s="351"/>
      <c r="F13" s="378"/>
      <c r="G13" s="391"/>
      <c r="H13" s="378"/>
      <c r="I13" s="378"/>
      <c r="J13" s="391"/>
      <c r="K13" s="391"/>
      <c r="L13" s="391"/>
      <c r="M13" s="391"/>
      <c r="N13" s="391"/>
      <c r="O13" s="391"/>
      <c r="P13" s="391"/>
      <c r="Q13" s="378"/>
      <c r="R13" s="378"/>
    </row>
    <row r="14" spans="1:19">
      <c r="A14" s="498">
        <v>12</v>
      </c>
      <c r="B14" s="497" t="s">
        <v>411</v>
      </c>
      <c r="C14" s="351"/>
      <c r="D14" s="351"/>
      <c r="E14" s="351"/>
      <c r="F14" s="378"/>
      <c r="G14" s="391"/>
      <c r="H14" s="378"/>
      <c r="I14" s="378"/>
      <c r="J14" s="391"/>
      <c r="K14" s="391"/>
      <c r="L14" s="391"/>
      <c r="M14" s="391"/>
      <c r="N14" s="391"/>
      <c r="O14" s="391"/>
      <c r="P14" s="391"/>
      <c r="Q14" s="378"/>
      <c r="R14" s="378"/>
    </row>
    <row r="15" spans="1:19" s="393" customFormat="1">
      <c r="A15" s="468"/>
      <c r="B15" s="468" t="s">
        <v>549</v>
      </c>
      <c r="C15" s="366"/>
      <c r="D15" s="366"/>
      <c r="E15" s="366"/>
      <c r="F15" s="374"/>
      <c r="G15" s="394"/>
      <c r="H15" s="395"/>
      <c r="I15" s="371"/>
      <c r="J15" s="394"/>
      <c r="K15" s="394"/>
      <c r="L15" s="394"/>
      <c r="M15" s="394"/>
      <c r="N15" s="394"/>
      <c r="O15" s="394"/>
      <c r="P15" s="394"/>
      <c r="Q15" s="395"/>
      <c r="R15" s="395"/>
      <c r="S15" s="392"/>
    </row>
    <row r="16" spans="1:19" s="392" customFormat="1" ht="29">
      <c r="A16" s="438"/>
      <c r="B16" s="438" t="s">
        <v>550</v>
      </c>
      <c r="C16" s="492" t="s">
        <v>61</v>
      </c>
      <c r="D16" s="492" t="s">
        <v>62</v>
      </c>
      <c r="E16" s="492" t="s">
        <v>479</v>
      </c>
      <c r="F16" s="492" t="s">
        <v>61</v>
      </c>
      <c r="G16" s="492" t="s">
        <v>62</v>
      </c>
      <c r="H16" s="492" t="s">
        <v>479</v>
      </c>
      <c r="I16" s="492" t="s">
        <v>61</v>
      </c>
      <c r="J16" s="492" t="s">
        <v>62</v>
      </c>
      <c r="K16" s="492" t="s">
        <v>479</v>
      </c>
      <c r="L16" s="492" t="s">
        <v>61</v>
      </c>
      <c r="M16" s="492" t="s">
        <v>62</v>
      </c>
      <c r="N16" s="492" t="s">
        <v>479</v>
      </c>
      <c r="O16" s="492" t="s">
        <v>61</v>
      </c>
      <c r="P16" s="492" t="s">
        <v>62</v>
      </c>
      <c r="Q16" s="492" t="s">
        <v>479</v>
      </c>
      <c r="R16" s="494" t="s">
        <v>482</v>
      </c>
    </row>
    <row r="17" spans="1:18" s="392" customFormat="1">
      <c r="A17" s="498">
        <v>1</v>
      </c>
      <c r="B17" s="453" t="s">
        <v>402</v>
      </c>
      <c r="C17" s="491"/>
      <c r="D17" s="491"/>
      <c r="E17" s="491"/>
      <c r="F17" s="491"/>
      <c r="G17" s="491"/>
      <c r="H17" s="491"/>
      <c r="I17" s="491"/>
      <c r="J17" s="491"/>
      <c r="K17" s="491"/>
      <c r="L17" s="491"/>
      <c r="M17" s="491"/>
      <c r="N17" s="491"/>
      <c r="O17" s="491"/>
      <c r="P17" s="491"/>
      <c r="Q17" s="491"/>
      <c r="R17" s="491"/>
    </row>
    <row r="18" spans="1:18" s="392" customFormat="1">
      <c r="A18" s="498">
        <v>2</v>
      </c>
      <c r="B18" s="453" t="s">
        <v>403</v>
      </c>
      <c r="C18" s="491"/>
      <c r="D18" s="491"/>
      <c r="E18" s="491"/>
      <c r="F18" s="491"/>
      <c r="G18" s="491"/>
      <c r="H18" s="491"/>
      <c r="I18" s="491"/>
      <c r="J18" s="491"/>
      <c r="K18" s="491"/>
      <c r="L18" s="491"/>
      <c r="M18" s="491"/>
      <c r="N18" s="491"/>
      <c r="O18" s="491"/>
      <c r="P18" s="491"/>
      <c r="Q18" s="491"/>
      <c r="R18" s="491"/>
    </row>
    <row r="19" spans="1:18">
      <c r="A19" s="498">
        <v>3</v>
      </c>
      <c r="B19" s="453" t="s">
        <v>404</v>
      </c>
      <c r="C19" s="495"/>
      <c r="D19" s="495"/>
      <c r="E19" s="495"/>
      <c r="F19" s="495"/>
      <c r="G19" s="495"/>
      <c r="H19" s="495"/>
      <c r="I19" s="495"/>
      <c r="J19" s="495"/>
      <c r="K19" s="495"/>
      <c r="L19" s="495"/>
      <c r="M19" s="495"/>
      <c r="N19" s="495"/>
      <c r="O19" s="495"/>
      <c r="P19" s="495"/>
      <c r="Q19" s="495"/>
      <c r="R19" s="495"/>
    </row>
    <row r="20" spans="1:18">
      <c r="A20" s="498">
        <v>4</v>
      </c>
      <c r="B20" s="453" t="s">
        <v>405</v>
      </c>
      <c r="C20" s="495"/>
      <c r="D20" s="495"/>
      <c r="E20" s="495"/>
      <c r="F20" s="495"/>
      <c r="G20" s="495"/>
      <c r="H20" s="495"/>
      <c r="I20" s="495"/>
      <c r="J20" s="495"/>
      <c r="K20" s="495"/>
      <c r="L20" s="495"/>
      <c r="M20" s="495"/>
      <c r="N20" s="495"/>
      <c r="O20" s="495"/>
      <c r="P20" s="495"/>
      <c r="Q20" s="495"/>
      <c r="R20" s="495"/>
    </row>
    <row r="21" spans="1:18">
      <c r="A21" s="498">
        <v>5</v>
      </c>
      <c r="B21" s="453" t="s">
        <v>406</v>
      </c>
      <c r="C21" s="495"/>
      <c r="D21" s="495"/>
      <c r="E21" s="495"/>
      <c r="F21" s="495"/>
      <c r="G21" s="495"/>
      <c r="H21" s="495"/>
      <c r="I21" s="495"/>
      <c r="J21" s="495"/>
      <c r="K21" s="495"/>
      <c r="L21" s="495"/>
      <c r="M21" s="495"/>
      <c r="N21" s="495"/>
      <c r="O21" s="495"/>
      <c r="P21" s="495"/>
      <c r="Q21" s="495"/>
      <c r="R21" s="495"/>
    </row>
    <row r="22" spans="1:18">
      <c r="A22" s="498">
        <v>6</v>
      </c>
      <c r="B22" s="453" t="s">
        <v>407</v>
      </c>
      <c r="C22" s="495"/>
      <c r="D22" s="495"/>
      <c r="E22" s="495"/>
      <c r="F22" s="495"/>
      <c r="G22" s="495"/>
      <c r="H22" s="495"/>
      <c r="I22" s="495"/>
      <c r="J22" s="495"/>
      <c r="K22" s="495"/>
      <c r="L22" s="495"/>
      <c r="M22" s="495"/>
      <c r="N22" s="495"/>
      <c r="O22" s="495"/>
      <c r="P22" s="495"/>
      <c r="Q22" s="495"/>
      <c r="R22" s="495"/>
    </row>
    <row r="23" spans="1:18" ht="36">
      <c r="A23" s="498">
        <v>7</v>
      </c>
      <c r="B23" s="453" t="s">
        <v>408</v>
      </c>
      <c r="C23" s="495"/>
      <c r="D23" s="495"/>
      <c r="E23" s="495"/>
      <c r="F23" s="495"/>
      <c r="G23" s="495"/>
      <c r="H23" s="495"/>
      <c r="I23" s="495"/>
      <c r="J23" s="495"/>
      <c r="K23" s="495"/>
      <c r="L23" s="495"/>
      <c r="M23" s="495"/>
      <c r="N23" s="495"/>
      <c r="O23" s="495"/>
      <c r="P23" s="495"/>
      <c r="Q23" s="495"/>
      <c r="R23" s="495"/>
    </row>
    <row r="24" spans="1:18">
      <c r="A24" s="498">
        <v>8</v>
      </c>
      <c r="B24" s="453" t="s">
        <v>409</v>
      </c>
      <c r="C24" s="495"/>
      <c r="D24" s="495"/>
      <c r="E24" s="495"/>
      <c r="F24" s="495"/>
      <c r="G24" s="495"/>
      <c r="H24" s="495"/>
      <c r="I24" s="495"/>
      <c r="J24" s="495"/>
      <c r="K24" s="495"/>
      <c r="L24" s="495"/>
      <c r="M24" s="495"/>
      <c r="N24" s="495"/>
      <c r="O24" s="495"/>
      <c r="P24" s="495"/>
      <c r="Q24" s="495"/>
      <c r="R24" s="495"/>
    </row>
    <row r="25" spans="1:18">
      <c r="A25" s="498">
        <v>9</v>
      </c>
      <c r="B25" s="453" t="s">
        <v>410</v>
      </c>
      <c r="C25" s="495"/>
      <c r="D25" s="495"/>
      <c r="E25" s="495"/>
      <c r="F25" s="495"/>
      <c r="G25" s="495"/>
      <c r="H25" s="495"/>
      <c r="I25" s="495"/>
      <c r="J25" s="495"/>
      <c r="K25" s="495"/>
      <c r="L25" s="495"/>
      <c r="M25" s="495"/>
      <c r="N25" s="495"/>
      <c r="O25" s="495"/>
      <c r="P25" s="495"/>
      <c r="Q25" s="495"/>
      <c r="R25" s="495"/>
    </row>
    <row r="26" spans="1:18">
      <c r="A26" s="498">
        <v>10</v>
      </c>
      <c r="B26" s="497" t="s">
        <v>411</v>
      </c>
      <c r="C26" s="495"/>
      <c r="D26" s="495"/>
      <c r="E26" s="495"/>
      <c r="F26" s="495"/>
      <c r="G26" s="495"/>
      <c r="H26" s="495"/>
      <c r="I26" s="495"/>
      <c r="J26" s="495"/>
      <c r="K26" s="495"/>
      <c r="L26" s="495"/>
      <c r="M26" s="495"/>
      <c r="N26" s="495"/>
      <c r="O26" s="495"/>
      <c r="P26" s="495"/>
      <c r="Q26" s="495"/>
      <c r="R26" s="495"/>
    </row>
    <row r="27" spans="1:18">
      <c r="A27" s="498">
        <v>11</v>
      </c>
      <c r="B27" s="497" t="s">
        <v>411</v>
      </c>
      <c r="C27" s="495"/>
      <c r="D27" s="495"/>
      <c r="E27" s="495"/>
      <c r="F27" s="495"/>
      <c r="G27" s="495"/>
      <c r="H27" s="495"/>
      <c r="I27" s="495"/>
      <c r="J27" s="495"/>
      <c r="K27" s="495"/>
      <c r="L27" s="495"/>
      <c r="M27" s="495"/>
      <c r="N27" s="495"/>
      <c r="O27" s="495"/>
      <c r="P27" s="495"/>
      <c r="Q27" s="495"/>
      <c r="R27" s="495"/>
    </row>
    <row r="28" spans="1:18">
      <c r="A28" s="498">
        <v>12</v>
      </c>
      <c r="B28" s="497" t="s">
        <v>411</v>
      </c>
      <c r="C28" s="495"/>
      <c r="D28" s="495"/>
      <c r="E28" s="495"/>
      <c r="F28" s="495"/>
      <c r="G28" s="495"/>
      <c r="H28" s="495"/>
      <c r="I28" s="495"/>
      <c r="J28" s="495"/>
      <c r="K28" s="495"/>
      <c r="L28" s="495"/>
      <c r="M28" s="495"/>
      <c r="N28" s="495"/>
      <c r="O28" s="495"/>
      <c r="P28" s="495"/>
      <c r="Q28" s="495"/>
      <c r="R28" s="495"/>
    </row>
    <row r="29" spans="1:18">
      <c r="A29" s="468"/>
      <c r="B29" s="468" t="s">
        <v>551</v>
      </c>
      <c r="C29" s="366"/>
      <c r="D29" s="366"/>
      <c r="E29" s="366"/>
      <c r="F29" s="374"/>
      <c r="G29" s="394"/>
      <c r="H29" s="395"/>
      <c r="I29" s="371"/>
      <c r="J29" s="394"/>
      <c r="K29" s="394"/>
      <c r="L29" s="394"/>
      <c r="M29" s="394"/>
      <c r="N29" s="394"/>
      <c r="O29" s="394"/>
      <c r="P29" s="394"/>
      <c r="Q29" s="395"/>
      <c r="R29" s="395"/>
    </row>
    <row r="30" spans="1:18" ht="29">
      <c r="A30" s="438"/>
      <c r="B30" s="438" t="s">
        <v>552</v>
      </c>
      <c r="C30" s="492" t="s">
        <v>61</v>
      </c>
      <c r="D30" s="492" t="s">
        <v>62</v>
      </c>
      <c r="E30" s="492" t="s">
        <v>479</v>
      </c>
      <c r="F30" s="492" t="s">
        <v>61</v>
      </c>
      <c r="G30" s="492" t="s">
        <v>62</v>
      </c>
      <c r="H30" s="492" t="s">
        <v>479</v>
      </c>
      <c r="I30" s="492" t="s">
        <v>61</v>
      </c>
      <c r="J30" s="492" t="s">
        <v>62</v>
      </c>
      <c r="K30" s="492" t="s">
        <v>479</v>
      </c>
      <c r="L30" s="492" t="s">
        <v>61</v>
      </c>
      <c r="M30" s="492" t="s">
        <v>62</v>
      </c>
      <c r="N30" s="492" t="s">
        <v>479</v>
      </c>
      <c r="O30" s="492" t="s">
        <v>61</v>
      </c>
      <c r="P30" s="492" t="s">
        <v>62</v>
      </c>
      <c r="Q30" s="492" t="s">
        <v>479</v>
      </c>
      <c r="R30" s="494" t="s">
        <v>482</v>
      </c>
    </row>
    <row r="31" spans="1:18">
      <c r="A31" s="498">
        <v>1</v>
      </c>
      <c r="B31" s="453" t="s">
        <v>402</v>
      </c>
      <c r="C31" s="495"/>
      <c r="D31" s="495"/>
      <c r="E31" s="495"/>
      <c r="F31" s="495"/>
      <c r="G31" s="495"/>
      <c r="H31" s="495"/>
      <c r="I31" s="495"/>
      <c r="J31" s="495"/>
      <c r="K31" s="495"/>
      <c r="L31" s="495"/>
      <c r="M31" s="495"/>
      <c r="N31" s="495"/>
      <c r="O31" s="495"/>
      <c r="P31" s="495"/>
      <c r="Q31" s="495"/>
      <c r="R31" s="495"/>
    </row>
    <row r="32" spans="1:18">
      <c r="A32" s="498">
        <v>2</v>
      </c>
      <c r="B32" s="453" t="s">
        <v>403</v>
      </c>
      <c r="C32" s="495"/>
      <c r="D32" s="495"/>
      <c r="E32" s="495"/>
      <c r="F32" s="495"/>
      <c r="G32" s="495"/>
      <c r="H32" s="495"/>
      <c r="I32" s="495"/>
      <c r="J32" s="495"/>
      <c r="K32" s="495"/>
      <c r="L32" s="495"/>
      <c r="M32" s="495"/>
      <c r="N32" s="495"/>
      <c r="O32" s="495"/>
      <c r="P32" s="495"/>
      <c r="Q32" s="495"/>
      <c r="R32" s="495"/>
    </row>
    <row r="33" spans="1:18">
      <c r="A33" s="498">
        <v>3</v>
      </c>
      <c r="B33" s="453" t="s">
        <v>404</v>
      </c>
      <c r="C33" s="495"/>
      <c r="D33" s="495"/>
      <c r="E33" s="495"/>
      <c r="F33" s="495"/>
      <c r="G33" s="495"/>
      <c r="H33" s="495"/>
      <c r="I33" s="495"/>
      <c r="J33" s="495"/>
      <c r="K33" s="495"/>
      <c r="L33" s="495"/>
      <c r="M33" s="495"/>
      <c r="N33" s="495"/>
      <c r="O33" s="495"/>
      <c r="P33" s="495"/>
      <c r="Q33" s="495"/>
      <c r="R33" s="495"/>
    </row>
    <row r="34" spans="1:18">
      <c r="A34" s="498">
        <v>4</v>
      </c>
      <c r="B34" s="453" t="s">
        <v>405</v>
      </c>
      <c r="C34" s="495"/>
      <c r="D34" s="495"/>
      <c r="E34" s="495"/>
      <c r="F34" s="495"/>
      <c r="G34" s="495"/>
      <c r="H34" s="495"/>
      <c r="I34" s="495"/>
      <c r="J34" s="495"/>
      <c r="K34" s="495"/>
      <c r="L34" s="495"/>
      <c r="M34" s="495"/>
      <c r="N34" s="495"/>
      <c r="O34" s="495"/>
      <c r="P34" s="495"/>
      <c r="Q34" s="495"/>
      <c r="R34" s="495"/>
    </row>
    <row r="35" spans="1:18">
      <c r="A35" s="498">
        <v>5</v>
      </c>
      <c r="B35" s="453" t="s">
        <v>406</v>
      </c>
      <c r="C35" s="495"/>
      <c r="D35" s="495"/>
      <c r="E35" s="495"/>
      <c r="F35" s="495"/>
      <c r="G35" s="495"/>
      <c r="H35" s="495"/>
      <c r="I35" s="495"/>
      <c r="J35" s="495"/>
      <c r="K35" s="495"/>
      <c r="L35" s="495"/>
      <c r="M35" s="495"/>
      <c r="N35" s="495"/>
      <c r="O35" s="495"/>
      <c r="P35" s="495"/>
      <c r="Q35" s="495"/>
      <c r="R35" s="495"/>
    </row>
    <row r="36" spans="1:18">
      <c r="A36" s="498">
        <v>6</v>
      </c>
      <c r="B36" s="453" t="s">
        <v>407</v>
      </c>
      <c r="C36" s="495"/>
      <c r="D36" s="495"/>
      <c r="E36" s="495"/>
      <c r="F36" s="495"/>
      <c r="G36" s="495"/>
      <c r="H36" s="495"/>
      <c r="I36" s="495"/>
      <c r="J36" s="495"/>
      <c r="K36" s="495"/>
      <c r="L36" s="495"/>
      <c r="M36" s="495"/>
      <c r="N36" s="495"/>
      <c r="O36" s="495"/>
      <c r="P36" s="495"/>
      <c r="Q36" s="495"/>
      <c r="R36" s="495"/>
    </row>
    <row r="37" spans="1:18" ht="36">
      <c r="A37" s="498">
        <v>7</v>
      </c>
      <c r="B37" s="453" t="s">
        <v>408</v>
      </c>
      <c r="C37" s="495"/>
      <c r="D37" s="495"/>
      <c r="E37" s="495"/>
      <c r="F37" s="495"/>
      <c r="G37" s="495"/>
      <c r="H37" s="495"/>
      <c r="I37" s="495"/>
      <c r="J37" s="495"/>
      <c r="K37" s="495"/>
      <c r="L37" s="495"/>
      <c r="M37" s="495"/>
      <c r="N37" s="495"/>
      <c r="O37" s="495"/>
      <c r="P37" s="495"/>
      <c r="Q37" s="495"/>
      <c r="R37" s="495"/>
    </row>
    <row r="38" spans="1:18">
      <c r="A38" s="498">
        <v>8</v>
      </c>
      <c r="B38" s="453" t="s">
        <v>409</v>
      </c>
      <c r="C38" s="495"/>
      <c r="D38" s="495"/>
      <c r="E38" s="495"/>
      <c r="F38" s="495"/>
      <c r="G38" s="495"/>
      <c r="H38" s="495"/>
      <c r="I38" s="495"/>
      <c r="J38" s="495"/>
      <c r="K38" s="495"/>
      <c r="L38" s="495"/>
      <c r="M38" s="495"/>
      <c r="N38" s="495"/>
      <c r="O38" s="495"/>
      <c r="P38" s="495"/>
      <c r="Q38" s="495"/>
      <c r="R38" s="495"/>
    </row>
    <row r="39" spans="1:18">
      <c r="A39" s="498">
        <v>9</v>
      </c>
      <c r="B39" s="453" t="s">
        <v>410</v>
      </c>
      <c r="C39" s="495"/>
      <c r="D39" s="495"/>
      <c r="E39" s="495"/>
      <c r="F39" s="495"/>
      <c r="G39" s="495"/>
      <c r="H39" s="495"/>
      <c r="I39" s="495"/>
      <c r="J39" s="495"/>
      <c r="K39" s="495"/>
      <c r="L39" s="495"/>
      <c r="M39" s="495"/>
      <c r="N39" s="495"/>
      <c r="O39" s="495"/>
      <c r="P39" s="495"/>
      <c r="Q39" s="495"/>
      <c r="R39" s="495"/>
    </row>
    <row r="40" spans="1:18">
      <c r="A40" s="498">
        <v>10</v>
      </c>
      <c r="B40" s="497" t="s">
        <v>411</v>
      </c>
      <c r="C40" s="495"/>
      <c r="D40" s="495"/>
      <c r="E40" s="495"/>
      <c r="F40" s="495"/>
      <c r="G40" s="495"/>
      <c r="H40" s="495"/>
      <c r="I40" s="495"/>
      <c r="J40" s="495"/>
      <c r="K40" s="495"/>
      <c r="L40" s="495"/>
      <c r="M40" s="495"/>
      <c r="N40" s="495"/>
      <c r="O40" s="495"/>
      <c r="P40" s="495"/>
      <c r="Q40" s="495"/>
      <c r="R40" s="495"/>
    </row>
    <row r="41" spans="1:18">
      <c r="A41" s="498">
        <v>11</v>
      </c>
      <c r="B41" s="497" t="s">
        <v>411</v>
      </c>
      <c r="C41" s="495"/>
      <c r="D41" s="495"/>
      <c r="E41" s="495"/>
      <c r="F41" s="495"/>
      <c r="G41" s="495"/>
      <c r="H41" s="495"/>
      <c r="I41" s="495"/>
      <c r="J41" s="495"/>
      <c r="K41" s="495"/>
      <c r="L41" s="495"/>
      <c r="M41" s="495"/>
      <c r="N41" s="495"/>
      <c r="O41" s="495"/>
      <c r="P41" s="495"/>
      <c r="Q41" s="495"/>
      <c r="R41" s="495"/>
    </row>
    <row r="42" spans="1:18">
      <c r="A42" s="498">
        <v>12</v>
      </c>
      <c r="B42" s="497" t="s">
        <v>411</v>
      </c>
      <c r="C42" s="495"/>
      <c r="D42" s="495"/>
      <c r="E42" s="495"/>
      <c r="F42" s="495"/>
      <c r="G42" s="495"/>
      <c r="H42" s="495"/>
      <c r="I42" s="495"/>
      <c r="J42" s="495"/>
      <c r="K42" s="495"/>
      <c r="L42" s="495"/>
      <c r="M42" s="495"/>
      <c r="N42" s="495"/>
      <c r="O42" s="495"/>
      <c r="P42" s="495"/>
      <c r="Q42" s="495"/>
      <c r="R42" s="495"/>
    </row>
    <row r="43" spans="1:18" ht="29">
      <c r="A43" s="468"/>
      <c r="B43" s="468" t="s">
        <v>553</v>
      </c>
      <c r="C43" s="366"/>
      <c r="D43" s="366"/>
      <c r="E43" s="366"/>
      <c r="F43" s="374"/>
      <c r="G43" s="394"/>
      <c r="H43" s="395"/>
      <c r="I43" s="371"/>
      <c r="J43" s="394"/>
      <c r="K43" s="394"/>
      <c r="L43" s="394"/>
      <c r="M43" s="394"/>
      <c r="N43" s="394"/>
      <c r="O43" s="394"/>
      <c r="P43" s="394"/>
      <c r="Q43" s="395"/>
      <c r="R43" s="395"/>
    </row>
    <row r="44" spans="1:18" ht="29">
      <c r="A44" s="438"/>
      <c r="B44" s="438" t="s">
        <v>554</v>
      </c>
      <c r="C44" s="492" t="s">
        <v>61</v>
      </c>
      <c r="D44" s="492" t="s">
        <v>62</v>
      </c>
      <c r="E44" s="492" t="s">
        <v>479</v>
      </c>
      <c r="F44" s="492" t="s">
        <v>61</v>
      </c>
      <c r="G44" s="492" t="s">
        <v>62</v>
      </c>
      <c r="H44" s="492" t="s">
        <v>479</v>
      </c>
      <c r="I44" s="492" t="s">
        <v>61</v>
      </c>
      <c r="J44" s="492" t="s">
        <v>62</v>
      </c>
      <c r="K44" s="492" t="s">
        <v>479</v>
      </c>
      <c r="L44" s="492" t="s">
        <v>61</v>
      </c>
      <c r="M44" s="492" t="s">
        <v>62</v>
      </c>
      <c r="N44" s="492" t="s">
        <v>479</v>
      </c>
      <c r="O44" s="492" t="s">
        <v>61</v>
      </c>
      <c r="P44" s="492" t="s">
        <v>62</v>
      </c>
      <c r="Q44" s="492" t="s">
        <v>479</v>
      </c>
      <c r="R44" s="494" t="s">
        <v>482</v>
      </c>
    </row>
    <row r="45" spans="1:18">
      <c r="A45" s="498">
        <v>1</v>
      </c>
      <c r="B45" s="453" t="s">
        <v>402</v>
      </c>
      <c r="C45" s="495"/>
      <c r="D45" s="495"/>
      <c r="E45" s="495"/>
      <c r="F45" s="495"/>
      <c r="G45" s="495"/>
      <c r="H45" s="495"/>
      <c r="I45" s="495"/>
      <c r="J45" s="495"/>
      <c r="K45" s="495"/>
      <c r="L45" s="495"/>
      <c r="M45" s="495"/>
      <c r="N45" s="495"/>
      <c r="O45" s="495"/>
      <c r="P45" s="495"/>
      <c r="Q45" s="495"/>
      <c r="R45" s="495"/>
    </row>
    <row r="46" spans="1:18">
      <c r="A46" s="498">
        <v>2</v>
      </c>
      <c r="B46" s="453" t="s">
        <v>403</v>
      </c>
      <c r="C46" s="495"/>
      <c r="D46" s="495"/>
      <c r="E46" s="495"/>
      <c r="F46" s="495"/>
      <c r="G46" s="495"/>
      <c r="H46" s="495"/>
      <c r="I46" s="495"/>
      <c r="J46" s="495"/>
      <c r="K46" s="495"/>
      <c r="L46" s="495"/>
      <c r="M46" s="495"/>
      <c r="N46" s="495"/>
      <c r="O46" s="495"/>
      <c r="P46" s="495"/>
      <c r="Q46" s="495"/>
      <c r="R46" s="495"/>
    </row>
    <row r="47" spans="1:18">
      <c r="A47" s="498">
        <v>3</v>
      </c>
      <c r="B47" s="453" t="s">
        <v>404</v>
      </c>
      <c r="C47" s="495"/>
      <c r="D47" s="495"/>
      <c r="E47" s="495"/>
      <c r="F47" s="495"/>
      <c r="G47" s="495"/>
      <c r="H47" s="495"/>
      <c r="I47" s="495"/>
      <c r="J47" s="495"/>
      <c r="K47" s="495"/>
      <c r="L47" s="495"/>
      <c r="M47" s="495"/>
      <c r="N47" s="495"/>
      <c r="O47" s="495"/>
      <c r="P47" s="495"/>
      <c r="Q47" s="495"/>
      <c r="R47" s="495"/>
    </row>
    <row r="48" spans="1:18">
      <c r="A48" s="498">
        <v>4</v>
      </c>
      <c r="B48" s="453" t="s">
        <v>405</v>
      </c>
      <c r="C48" s="495"/>
      <c r="D48" s="495"/>
      <c r="E48" s="495"/>
      <c r="F48" s="495"/>
      <c r="G48" s="495"/>
      <c r="H48" s="495"/>
      <c r="I48" s="495"/>
      <c r="J48" s="495"/>
      <c r="K48" s="495"/>
      <c r="L48" s="495"/>
      <c r="M48" s="495"/>
      <c r="N48" s="495"/>
      <c r="O48" s="495"/>
      <c r="P48" s="495"/>
      <c r="Q48" s="495"/>
      <c r="R48" s="495"/>
    </row>
    <row r="49" spans="1:18">
      <c r="A49" s="498">
        <v>5</v>
      </c>
      <c r="B49" s="453" t="s">
        <v>406</v>
      </c>
      <c r="C49" s="495"/>
      <c r="D49" s="495"/>
      <c r="E49" s="495"/>
      <c r="F49" s="495"/>
      <c r="G49" s="495"/>
      <c r="H49" s="495"/>
      <c r="I49" s="495"/>
      <c r="J49" s="495"/>
      <c r="K49" s="495"/>
      <c r="L49" s="495"/>
      <c r="M49" s="495"/>
      <c r="N49" s="495"/>
      <c r="O49" s="495"/>
      <c r="P49" s="495"/>
      <c r="Q49" s="495"/>
      <c r="R49" s="495"/>
    </row>
    <row r="50" spans="1:18">
      <c r="A50" s="498">
        <v>6</v>
      </c>
      <c r="B50" s="453" t="s">
        <v>407</v>
      </c>
      <c r="C50" s="495"/>
      <c r="D50" s="495"/>
      <c r="E50" s="495"/>
      <c r="F50" s="495"/>
      <c r="G50" s="495"/>
      <c r="H50" s="495"/>
      <c r="I50" s="495"/>
      <c r="J50" s="495"/>
      <c r="K50" s="495"/>
      <c r="L50" s="495"/>
      <c r="M50" s="495"/>
      <c r="N50" s="495"/>
      <c r="O50" s="495"/>
      <c r="P50" s="495"/>
      <c r="Q50" s="495"/>
      <c r="R50" s="495"/>
    </row>
    <row r="51" spans="1:18" ht="36">
      <c r="A51" s="498">
        <v>7</v>
      </c>
      <c r="B51" s="453" t="s">
        <v>408</v>
      </c>
      <c r="C51" s="495"/>
      <c r="D51" s="495"/>
      <c r="E51" s="495"/>
      <c r="F51" s="495"/>
      <c r="G51" s="495"/>
      <c r="H51" s="495"/>
      <c r="I51" s="495"/>
      <c r="J51" s="495"/>
      <c r="K51" s="495"/>
      <c r="L51" s="495"/>
      <c r="M51" s="495"/>
      <c r="N51" s="495"/>
      <c r="O51" s="495"/>
      <c r="P51" s="495"/>
      <c r="Q51" s="495"/>
      <c r="R51" s="495"/>
    </row>
    <row r="52" spans="1:18">
      <c r="A52" s="498">
        <v>8</v>
      </c>
      <c r="B52" s="453" t="s">
        <v>409</v>
      </c>
      <c r="C52" s="495"/>
      <c r="D52" s="495"/>
      <c r="E52" s="495"/>
      <c r="F52" s="495"/>
      <c r="G52" s="495"/>
      <c r="H52" s="495"/>
      <c r="I52" s="495"/>
      <c r="J52" s="495"/>
      <c r="K52" s="495"/>
      <c r="L52" s="495"/>
      <c r="M52" s="495"/>
      <c r="N52" s="495"/>
      <c r="O52" s="495"/>
      <c r="P52" s="495"/>
      <c r="Q52" s="495"/>
      <c r="R52" s="495"/>
    </row>
    <row r="53" spans="1:18">
      <c r="A53" s="498">
        <v>9</v>
      </c>
      <c r="B53" s="453" t="s">
        <v>410</v>
      </c>
      <c r="C53" s="495"/>
      <c r="D53" s="495"/>
      <c r="E53" s="495"/>
      <c r="F53" s="495"/>
      <c r="G53" s="495"/>
      <c r="H53" s="495"/>
      <c r="I53" s="495"/>
      <c r="J53" s="495"/>
      <c r="K53" s="495"/>
      <c r="L53" s="495"/>
      <c r="M53" s="495"/>
      <c r="N53" s="495"/>
      <c r="O53" s="495"/>
      <c r="P53" s="495"/>
      <c r="Q53" s="495"/>
      <c r="R53" s="495"/>
    </row>
    <row r="54" spans="1:18">
      <c r="A54" s="498">
        <v>10</v>
      </c>
      <c r="B54" s="497" t="s">
        <v>411</v>
      </c>
      <c r="C54" s="495"/>
      <c r="D54" s="495"/>
      <c r="E54" s="495"/>
      <c r="F54" s="495"/>
      <c r="G54" s="495"/>
      <c r="H54" s="495"/>
      <c r="I54" s="495"/>
      <c r="J54" s="495"/>
      <c r="K54" s="495"/>
      <c r="L54" s="495"/>
      <c r="M54" s="495"/>
      <c r="N54" s="495"/>
      <c r="O54" s="495"/>
      <c r="P54" s="495"/>
      <c r="Q54" s="495"/>
      <c r="R54" s="495"/>
    </row>
    <row r="55" spans="1:18">
      <c r="A55" s="498">
        <v>11</v>
      </c>
      <c r="B55" s="497" t="s">
        <v>411</v>
      </c>
      <c r="C55" s="495"/>
      <c r="D55" s="495"/>
      <c r="E55" s="495"/>
      <c r="F55" s="495"/>
      <c r="G55" s="495"/>
      <c r="H55" s="495"/>
      <c r="I55" s="495"/>
      <c r="J55" s="495"/>
      <c r="K55" s="495"/>
      <c r="L55" s="495"/>
      <c r="M55" s="495"/>
      <c r="N55" s="495"/>
      <c r="O55" s="495"/>
      <c r="P55" s="495"/>
      <c r="Q55" s="495"/>
      <c r="R55" s="495"/>
    </row>
    <row r="56" spans="1:18">
      <c r="A56" s="498">
        <v>12</v>
      </c>
      <c r="B56" s="497" t="s">
        <v>411</v>
      </c>
      <c r="C56" s="495"/>
      <c r="D56" s="495"/>
      <c r="E56" s="495"/>
      <c r="F56" s="495"/>
      <c r="G56" s="495"/>
      <c r="H56" s="495"/>
      <c r="I56" s="495"/>
      <c r="J56" s="495"/>
      <c r="K56" s="495"/>
      <c r="L56" s="495"/>
      <c r="M56" s="495"/>
      <c r="N56" s="495"/>
      <c r="O56" s="495"/>
      <c r="P56" s="495"/>
      <c r="Q56" s="495"/>
      <c r="R56" s="495"/>
    </row>
    <row r="57" spans="1:18">
      <c r="A57" s="468"/>
      <c r="B57" s="468" t="s">
        <v>555</v>
      </c>
      <c r="C57" s="366"/>
      <c r="D57" s="366"/>
      <c r="E57" s="366"/>
      <c r="F57" s="374"/>
      <c r="G57" s="394"/>
      <c r="H57" s="395"/>
      <c r="I57" s="371"/>
      <c r="J57" s="394"/>
      <c r="K57" s="394"/>
      <c r="L57" s="394"/>
      <c r="M57" s="394"/>
      <c r="N57" s="394"/>
      <c r="O57" s="394"/>
      <c r="P57" s="394"/>
      <c r="Q57" s="395"/>
      <c r="R57" s="395"/>
    </row>
    <row r="58" spans="1:18" ht="29">
      <c r="A58" s="438"/>
      <c r="B58" s="438" t="s">
        <v>556</v>
      </c>
      <c r="C58" s="492" t="s">
        <v>61</v>
      </c>
      <c r="D58" s="492" t="s">
        <v>62</v>
      </c>
      <c r="E58" s="492" t="s">
        <v>479</v>
      </c>
      <c r="F58" s="492" t="s">
        <v>61</v>
      </c>
      <c r="G58" s="492" t="s">
        <v>62</v>
      </c>
      <c r="H58" s="492" t="s">
        <v>479</v>
      </c>
      <c r="I58" s="492" t="s">
        <v>61</v>
      </c>
      <c r="J58" s="492" t="s">
        <v>62</v>
      </c>
      <c r="K58" s="492" t="s">
        <v>479</v>
      </c>
      <c r="L58" s="492" t="s">
        <v>61</v>
      </c>
      <c r="M58" s="492" t="s">
        <v>62</v>
      </c>
      <c r="N58" s="492" t="s">
        <v>479</v>
      </c>
      <c r="O58" s="492" t="s">
        <v>61</v>
      </c>
      <c r="P58" s="492" t="s">
        <v>62</v>
      </c>
      <c r="Q58" s="492" t="s">
        <v>479</v>
      </c>
      <c r="R58" s="494" t="s">
        <v>482</v>
      </c>
    </row>
    <row r="59" spans="1:18">
      <c r="A59" s="498"/>
      <c r="B59" s="453" t="s">
        <v>402</v>
      </c>
      <c r="C59" s="495"/>
      <c r="D59" s="495"/>
      <c r="E59" s="495"/>
      <c r="F59" s="495"/>
      <c r="G59" s="495"/>
      <c r="H59" s="495"/>
      <c r="I59" s="495"/>
      <c r="J59" s="495"/>
      <c r="K59" s="495"/>
      <c r="L59" s="495"/>
      <c r="M59" s="495"/>
      <c r="N59" s="495"/>
      <c r="O59" s="495"/>
      <c r="P59" s="495"/>
      <c r="Q59" s="495"/>
      <c r="R59" s="495"/>
    </row>
    <row r="60" spans="1:18">
      <c r="A60" s="498">
        <v>1</v>
      </c>
      <c r="B60" s="453" t="s">
        <v>403</v>
      </c>
      <c r="C60" s="495"/>
      <c r="D60" s="495"/>
      <c r="E60" s="495"/>
      <c r="F60" s="495"/>
      <c r="G60" s="495"/>
      <c r="H60" s="495"/>
      <c r="I60" s="495"/>
      <c r="J60" s="495"/>
      <c r="K60" s="495"/>
      <c r="L60" s="495"/>
      <c r="M60" s="495"/>
      <c r="N60" s="495"/>
      <c r="O60" s="495"/>
      <c r="P60" s="495"/>
      <c r="Q60" s="495"/>
      <c r="R60" s="495"/>
    </row>
    <row r="61" spans="1:18">
      <c r="A61" s="498">
        <v>2</v>
      </c>
      <c r="B61" s="453" t="s">
        <v>404</v>
      </c>
      <c r="C61" s="495"/>
      <c r="D61" s="495"/>
      <c r="E61" s="495"/>
      <c r="F61" s="495"/>
      <c r="G61" s="495"/>
      <c r="H61" s="495"/>
      <c r="I61" s="495"/>
      <c r="J61" s="495"/>
      <c r="K61" s="495"/>
      <c r="L61" s="495"/>
      <c r="M61" s="495"/>
      <c r="N61" s="495"/>
      <c r="O61" s="495"/>
      <c r="P61" s="495"/>
      <c r="Q61" s="495"/>
      <c r="R61" s="495"/>
    </row>
    <row r="62" spans="1:18">
      <c r="A62" s="498">
        <v>3</v>
      </c>
      <c r="B62" s="453" t="s">
        <v>405</v>
      </c>
      <c r="C62" s="495"/>
      <c r="D62" s="495"/>
      <c r="E62" s="495"/>
      <c r="F62" s="495"/>
      <c r="G62" s="495"/>
      <c r="H62" s="495"/>
      <c r="I62" s="495"/>
      <c r="J62" s="495"/>
      <c r="K62" s="495"/>
      <c r="L62" s="495"/>
      <c r="M62" s="495"/>
      <c r="N62" s="495"/>
      <c r="O62" s="495"/>
      <c r="P62" s="495"/>
      <c r="Q62" s="495"/>
      <c r="R62" s="495"/>
    </row>
    <row r="63" spans="1:18">
      <c r="A63" s="498">
        <v>4</v>
      </c>
      <c r="B63" s="453" t="s">
        <v>406</v>
      </c>
      <c r="C63" s="495"/>
      <c r="D63" s="495"/>
      <c r="E63" s="495"/>
      <c r="F63" s="495"/>
      <c r="G63" s="495"/>
      <c r="H63" s="495"/>
      <c r="I63" s="495"/>
      <c r="J63" s="495"/>
      <c r="K63" s="495"/>
      <c r="L63" s="495"/>
      <c r="M63" s="495"/>
      <c r="N63" s="495"/>
      <c r="O63" s="495"/>
      <c r="P63" s="495"/>
      <c r="Q63" s="495"/>
      <c r="R63" s="495"/>
    </row>
    <row r="64" spans="1:18">
      <c r="A64" s="498">
        <v>5</v>
      </c>
      <c r="B64" s="453" t="s">
        <v>407</v>
      </c>
      <c r="C64" s="495"/>
      <c r="D64" s="495"/>
      <c r="E64" s="495"/>
      <c r="F64" s="495"/>
      <c r="G64" s="495"/>
      <c r="H64" s="495"/>
      <c r="I64" s="495"/>
      <c r="J64" s="495"/>
      <c r="K64" s="495"/>
      <c r="L64" s="495"/>
      <c r="M64" s="495"/>
      <c r="N64" s="495"/>
      <c r="O64" s="495"/>
      <c r="P64" s="495"/>
      <c r="Q64" s="495"/>
      <c r="R64" s="495"/>
    </row>
    <row r="65" spans="1:18" ht="36">
      <c r="A65" s="498">
        <v>6</v>
      </c>
      <c r="B65" s="453" t="s">
        <v>408</v>
      </c>
      <c r="C65" s="495"/>
      <c r="D65" s="495"/>
      <c r="E65" s="495"/>
      <c r="F65" s="495"/>
      <c r="G65" s="495"/>
      <c r="H65" s="495"/>
      <c r="I65" s="495"/>
      <c r="J65" s="495"/>
      <c r="K65" s="495"/>
      <c r="L65" s="495"/>
      <c r="M65" s="495"/>
      <c r="N65" s="495"/>
      <c r="O65" s="495"/>
      <c r="P65" s="495"/>
      <c r="Q65" s="495"/>
      <c r="R65" s="495"/>
    </row>
    <row r="66" spans="1:18">
      <c r="A66" s="498">
        <v>7</v>
      </c>
      <c r="B66" s="453" t="s">
        <v>409</v>
      </c>
      <c r="C66" s="495"/>
      <c r="D66" s="495"/>
      <c r="E66" s="495"/>
      <c r="F66" s="495"/>
      <c r="G66" s="495"/>
      <c r="H66" s="495"/>
      <c r="I66" s="495"/>
      <c r="J66" s="495"/>
      <c r="K66" s="495"/>
      <c r="L66" s="495"/>
      <c r="M66" s="495"/>
      <c r="N66" s="495"/>
      <c r="O66" s="495"/>
      <c r="P66" s="495"/>
      <c r="Q66" s="495"/>
      <c r="R66" s="495"/>
    </row>
    <row r="67" spans="1:18">
      <c r="A67" s="498">
        <v>8</v>
      </c>
      <c r="B67" s="453" t="s">
        <v>410</v>
      </c>
      <c r="C67" s="495"/>
      <c r="D67" s="495"/>
      <c r="E67" s="495"/>
      <c r="F67" s="495"/>
      <c r="G67" s="495"/>
      <c r="H67" s="495"/>
      <c r="I67" s="495"/>
      <c r="J67" s="495"/>
      <c r="K67" s="495"/>
      <c r="L67" s="495"/>
      <c r="M67" s="495"/>
      <c r="N67" s="495"/>
      <c r="O67" s="495"/>
      <c r="P67" s="495"/>
      <c r="Q67" s="495"/>
      <c r="R67" s="495"/>
    </row>
    <row r="68" spans="1:18">
      <c r="A68" s="498">
        <v>9</v>
      </c>
      <c r="B68" s="497" t="s">
        <v>411</v>
      </c>
      <c r="C68" s="495"/>
      <c r="D68" s="495"/>
      <c r="E68" s="495"/>
      <c r="F68" s="495"/>
      <c r="G68" s="495"/>
      <c r="H68" s="495"/>
      <c r="I68" s="495"/>
      <c r="J68" s="495"/>
      <c r="K68" s="495"/>
      <c r="L68" s="495"/>
      <c r="M68" s="495"/>
      <c r="N68" s="495"/>
      <c r="O68" s="495"/>
      <c r="P68" s="495"/>
      <c r="Q68" s="495"/>
      <c r="R68" s="495"/>
    </row>
    <row r="69" spans="1:18">
      <c r="A69" s="498">
        <v>10</v>
      </c>
      <c r="B69" s="497" t="s">
        <v>411</v>
      </c>
      <c r="C69" s="495"/>
      <c r="D69" s="495"/>
      <c r="E69" s="495"/>
      <c r="F69" s="495"/>
      <c r="G69" s="495"/>
      <c r="H69" s="495"/>
      <c r="I69" s="495"/>
      <c r="J69" s="495"/>
      <c r="K69" s="495"/>
      <c r="L69" s="495"/>
      <c r="M69" s="495"/>
      <c r="N69" s="495"/>
      <c r="O69" s="495"/>
      <c r="P69" s="495"/>
      <c r="Q69" s="495"/>
      <c r="R69" s="495"/>
    </row>
    <row r="70" spans="1:18">
      <c r="A70" s="498">
        <v>11</v>
      </c>
      <c r="B70" s="497" t="s">
        <v>411</v>
      </c>
      <c r="C70" s="495"/>
      <c r="D70" s="495"/>
      <c r="E70" s="495"/>
      <c r="F70" s="495"/>
      <c r="G70" s="495"/>
      <c r="H70" s="495"/>
      <c r="I70" s="495"/>
      <c r="J70" s="495"/>
      <c r="K70" s="495"/>
      <c r="L70" s="495"/>
      <c r="M70" s="495"/>
      <c r="N70" s="495"/>
      <c r="O70" s="495"/>
      <c r="P70" s="495"/>
      <c r="Q70" s="495"/>
      <c r="R70" s="495"/>
    </row>
    <row r="71" spans="1:18">
      <c r="A71" s="498">
        <v>12</v>
      </c>
      <c r="B71" s="497" t="s">
        <v>411</v>
      </c>
      <c r="C71" s="495"/>
      <c r="D71" s="495"/>
      <c r="E71" s="495"/>
      <c r="F71" s="495"/>
      <c r="G71" s="495"/>
      <c r="H71" s="495"/>
      <c r="I71" s="495"/>
      <c r="J71" s="495"/>
      <c r="K71" s="495"/>
      <c r="L71" s="495"/>
      <c r="M71" s="495"/>
      <c r="N71" s="495"/>
      <c r="O71" s="495"/>
      <c r="P71" s="495"/>
      <c r="Q71" s="495"/>
      <c r="R71" s="495"/>
    </row>
    <row r="72" spans="1:18">
      <c r="A72" s="468"/>
      <c r="B72" s="468" t="s">
        <v>557</v>
      </c>
      <c r="C72" s="366"/>
      <c r="D72" s="366"/>
      <c r="E72" s="366"/>
      <c r="F72" s="374"/>
      <c r="G72" s="394"/>
      <c r="H72" s="395"/>
      <c r="I72" s="371"/>
      <c r="J72" s="394"/>
      <c r="K72" s="394"/>
      <c r="L72" s="394"/>
      <c r="M72" s="394"/>
      <c r="N72" s="394"/>
      <c r="O72" s="394"/>
      <c r="P72" s="394"/>
      <c r="Q72" s="395"/>
      <c r="R72" s="395"/>
    </row>
    <row r="73" spans="1:18" ht="29">
      <c r="A73" s="470"/>
      <c r="B73" s="470" t="s">
        <v>558</v>
      </c>
      <c r="C73" s="470"/>
      <c r="D73" s="470"/>
      <c r="E73" s="470"/>
      <c r="F73" s="470"/>
      <c r="G73" s="470"/>
      <c r="H73" s="470"/>
      <c r="I73" s="470"/>
      <c r="J73" s="470"/>
      <c r="K73" s="470"/>
      <c r="L73" s="470"/>
      <c r="M73" s="470"/>
      <c r="N73" s="470"/>
      <c r="O73" s="470"/>
      <c r="P73" s="470"/>
      <c r="Q73" s="470"/>
      <c r="R73" s="496"/>
    </row>
  </sheetData>
  <mergeCells count="8">
    <mergeCell ref="O1:Q1"/>
    <mergeCell ref="R1:R2"/>
    <mergeCell ref="B1:B2"/>
    <mergeCell ref="A1:A2"/>
    <mergeCell ref="C1:E1"/>
    <mergeCell ref="F1:H1"/>
    <mergeCell ref="I1:K1"/>
    <mergeCell ref="L1:N1"/>
  </mergeCells>
  <pageMargins left="0.7" right="0.7" top="0.75" bottom="0.75" header="0.3" footer="0.3"/>
  <pageSetup scale="76" orientation="portrait" r:id="rId1"/>
  <headerFooter>
    <oddHeader>&amp;L&amp;"-,Regular"&amp;11Bank of Bhutan&amp;C&amp;"-,Regular"&amp;11Bill of Materials&amp;R&amp;A</oddHeader>
    <oddFooter>&amp;CPage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X26"/>
  <sheetViews>
    <sheetView zoomScaleNormal="100" workbookViewId="0">
      <selection activeCell="I8" sqref="I8"/>
    </sheetView>
  </sheetViews>
  <sheetFormatPr defaultColWidth="9.1796875" defaultRowHeight="14.5"/>
  <cols>
    <col min="1" max="1" width="3" style="376" bestFit="1" customWidth="1"/>
    <col min="2" max="2" width="31.54296875" style="375" customWidth="1"/>
    <col min="3" max="3" width="12.54296875" style="375" customWidth="1"/>
    <col min="4" max="4" width="15.81640625" style="375" customWidth="1"/>
    <col min="5" max="6" width="14.81640625" style="375" customWidth="1"/>
    <col min="7" max="7" width="17.81640625" style="375" customWidth="1"/>
    <col min="8" max="8" width="15.81640625" style="375" customWidth="1"/>
    <col min="9" max="10" width="14.81640625" style="375" customWidth="1"/>
    <col min="11" max="11" width="17.81640625" style="375" customWidth="1"/>
    <col min="12" max="12" width="15.81640625" style="375" customWidth="1"/>
    <col min="13" max="22" width="14.81640625" style="375" customWidth="1"/>
    <col min="23" max="23" width="18" style="375" customWidth="1"/>
    <col min="24" max="24" width="17.54296875" style="376" customWidth="1"/>
    <col min="25" max="16384" width="9.1796875" style="376"/>
  </cols>
  <sheetData>
    <row r="1" spans="1:24" ht="15" customHeight="1">
      <c r="A1" s="565" t="s">
        <v>138</v>
      </c>
      <c r="B1" s="566" t="s">
        <v>335</v>
      </c>
      <c r="C1" s="565" t="s">
        <v>372</v>
      </c>
      <c r="D1" s="568" t="s">
        <v>330</v>
      </c>
      <c r="E1" s="568"/>
      <c r="F1" s="568"/>
      <c r="G1" s="568"/>
      <c r="H1" s="568" t="s">
        <v>331</v>
      </c>
      <c r="I1" s="568"/>
      <c r="J1" s="568"/>
      <c r="K1" s="568"/>
      <c r="L1" s="568" t="s">
        <v>332</v>
      </c>
      <c r="M1" s="568"/>
      <c r="N1" s="568"/>
      <c r="O1" s="568"/>
      <c r="P1" s="568" t="s">
        <v>333</v>
      </c>
      <c r="Q1" s="568"/>
      <c r="R1" s="568"/>
      <c r="S1" s="568"/>
      <c r="T1" s="568" t="s">
        <v>334</v>
      </c>
      <c r="U1" s="568"/>
      <c r="V1" s="568"/>
      <c r="W1" s="568"/>
      <c r="X1" s="567" t="s">
        <v>482</v>
      </c>
    </row>
    <row r="2" spans="1:24" ht="58">
      <c r="A2" s="565"/>
      <c r="B2" s="566"/>
      <c r="C2" s="565"/>
      <c r="D2" s="489" t="s">
        <v>480</v>
      </c>
      <c r="E2" s="489" t="s">
        <v>65</v>
      </c>
      <c r="F2" s="489" t="s">
        <v>66</v>
      </c>
      <c r="G2" s="489" t="s">
        <v>481</v>
      </c>
      <c r="H2" s="489" t="s">
        <v>480</v>
      </c>
      <c r="I2" s="489" t="s">
        <v>65</v>
      </c>
      <c r="J2" s="489" t="s">
        <v>66</v>
      </c>
      <c r="K2" s="489" t="s">
        <v>481</v>
      </c>
      <c r="L2" s="489" t="s">
        <v>480</v>
      </c>
      <c r="M2" s="489" t="s">
        <v>65</v>
      </c>
      <c r="N2" s="489" t="s">
        <v>66</v>
      </c>
      <c r="O2" s="489" t="s">
        <v>481</v>
      </c>
      <c r="P2" s="489" t="s">
        <v>480</v>
      </c>
      <c r="Q2" s="489" t="s">
        <v>65</v>
      </c>
      <c r="R2" s="489" t="s">
        <v>66</v>
      </c>
      <c r="S2" s="489" t="s">
        <v>481</v>
      </c>
      <c r="T2" s="489" t="s">
        <v>480</v>
      </c>
      <c r="U2" s="489" t="s">
        <v>65</v>
      </c>
      <c r="V2" s="489" t="s">
        <v>66</v>
      </c>
      <c r="W2" s="489" t="s">
        <v>481</v>
      </c>
      <c r="X2" s="567"/>
    </row>
    <row r="3" spans="1:24">
      <c r="A3" s="490">
        <v>1</v>
      </c>
      <c r="B3" s="409" t="s">
        <v>413</v>
      </c>
      <c r="C3" s="477" t="s">
        <v>373</v>
      </c>
      <c r="D3" s="378"/>
      <c r="E3" s="401">
        <v>1</v>
      </c>
      <c r="F3" s="379">
        <v>1</v>
      </c>
      <c r="G3" s="379"/>
      <c r="H3" s="378"/>
      <c r="I3" s="401">
        <v>1</v>
      </c>
      <c r="J3" s="379">
        <v>1</v>
      </c>
      <c r="K3" s="379"/>
      <c r="L3" s="378"/>
      <c r="M3" s="401">
        <v>1</v>
      </c>
      <c r="N3" s="379">
        <v>1</v>
      </c>
      <c r="O3" s="379"/>
      <c r="P3" s="379"/>
      <c r="Q3" s="401">
        <v>1</v>
      </c>
      <c r="R3" s="379">
        <v>1</v>
      </c>
      <c r="S3" s="379"/>
      <c r="T3" s="379"/>
      <c r="U3" s="401">
        <v>1</v>
      </c>
      <c r="V3" s="379">
        <v>1</v>
      </c>
      <c r="W3" s="379"/>
      <c r="X3" s="378"/>
    </row>
    <row r="4" spans="1:24">
      <c r="A4" s="490">
        <v>2</v>
      </c>
      <c r="B4" s="409" t="s">
        <v>414</v>
      </c>
      <c r="C4" s="400" t="s">
        <v>373</v>
      </c>
      <c r="D4" s="378"/>
      <c r="E4" s="401">
        <v>1</v>
      </c>
      <c r="F4" s="379">
        <v>2</v>
      </c>
      <c r="G4" s="379"/>
      <c r="H4" s="378"/>
      <c r="I4" s="401">
        <v>1</v>
      </c>
      <c r="J4" s="379">
        <v>2</v>
      </c>
      <c r="K4" s="379"/>
      <c r="L4" s="378"/>
      <c r="M4" s="401">
        <v>1</v>
      </c>
      <c r="N4" s="379">
        <v>2</v>
      </c>
      <c r="O4" s="379"/>
      <c r="P4" s="379"/>
      <c r="Q4" s="401">
        <v>1</v>
      </c>
      <c r="R4" s="379">
        <v>2</v>
      </c>
      <c r="S4" s="379"/>
      <c r="T4" s="379"/>
      <c r="U4" s="401">
        <v>1</v>
      </c>
      <c r="V4" s="379">
        <v>2</v>
      </c>
      <c r="W4" s="379"/>
      <c r="X4" s="378"/>
    </row>
    <row r="5" spans="1:24">
      <c r="A5" s="490">
        <v>3</v>
      </c>
      <c r="B5" s="409" t="s">
        <v>415</v>
      </c>
      <c r="C5" s="400" t="s">
        <v>373</v>
      </c>
      <c r="D5" s="378"/>
      <c r="E5" s="401">
        <v>1</v>
      </c>
      <c r="F5" s="379">
        <v>1</v>
      </c>
      <c r="G5" s="379"/>
      <c r="H5" s="378"/>
      <c r="I5" s="401">
        <v>1</v>
      </c>
      <c r="J5" s="379">
        <v>1</v>
      </c>
      <c r="K5" s="379"/>
      <c r="L5" s="378"/>
      <c r="M5" s="401">
        <v>1</v>
      </c>
      <c r="N5" s="379">
        <v>1</v>
      </c>
      <c r="O5" s="379"/>
      <c r="P5" s="379"/>
      <c r="Q5" s="401">
        <v>1</v>
      </c>
      <c r="R5" s="379">
        <v>1</v>
      </c>
      <c r="S5" s="379"/>
      <c r="T5" s="379"/>
      <c r="U5" s="401">
        <v>1</v>
      </c>
      <c r="V5" s="379">
        <v>1</v>
      </c>
      <c r="W5" s="379"/>
      <c r="X5" s="378"/>
    </row>
    <row r="6" spans="1:24">
      <c r="A6" s="490">
        <v>4</v>
      </c>
      <c r="B6" s="409" t="s">
        <v>414</v>
      </c>
      <c r="C6" s="400" t="s">
        <v>374</v>
      </c>
      <c r="D6" s="378"/>
      <c r="E6" s="401">
        <v>1</v>
      </c>
      <c r="F6" s="379">
        <v>2</v>
      </c>
      <c r="G6" s="379"/>
      <c r="H6" s="378"/>
      <c r="I6" s="401">
        <v>1</v>
      </c>
      <c r="J6" s="379">
        <v>2</v>
      </c>
      <c r="K6" s="379"/>
      <c r="L6" s="378"/>
      <c r="M6" s="401">
        <v>1</v>
      </c>
      <c r="N6" s="379">
        <v>2</v>
      </c>
      <c r="O6" s="379"/>
      <c r="P6" s="379"/>
      <c r="Q6" s="401">
        <v>1</v>
      </c>
      <c r="R6" s="379">
        <v>2</v>
      </c>
      <c r="S6" s="379"/>
      <c r="T6" s="379"/>
      <c r="U6" s="401">
        <v>1</v>
      </c>
      <c r="V6" s="379">
        <v>2</v>
      </c>
      <c r="W6" s="379"/>
      <c r="X6" s="378"/>
    </row>
    <row r="7" spans="1:24" ht="29">
      <c r="A7" s="490">
        <v>5</v>
      </c>
      <c r="B7" s="410" t="s">
        <v>426</v>
      </c>
      <c r="C7" s="400" t="s">
        <v>373</v>
      </c>
      <c r="D7" s="378"/>
      <c r="E7" s="401">
        <v>1</v>
      </c>
      <c r="F7" s="379">
        <v>2</v>
      </c>
      <c r="G7" s="379"/>
      <c r="H7" s="378"/>
      <c r="I7" s="401">
        <v>1</v>
      </c>
      <c r="J7" s="379">
        <v>2</v>
      </c>
      <c r="K7" s="379"/>
      <c r="L7" s="378"/>
      <c r="M7" s="401">
        <v>1</v>
      </c>
      <c r="N7" s="379">
        <v>2</v>
      </c>
      <c r="O7" s="379"/>
      <c r="P7" s="379"/>
      <c r="Q7" s="401">
        <v>1</v>
      </c>
      <c r="R7" s="379">
        <v>2</v>
      </c>
      <c r="S7" s="379"/>
      <c r="T7" s="379"/>
      <c r="U7" s="401">
        <v>1</v>
      </c>
      <c r="V7" s="379">
        <v>2</v>
      </c>
      <c r="W7" s="379"/>
      <c r="X7" s="378"/>
    </row>
    <row r="8" spans="1:24" ht="29">
      <c r="A8" s="490">
        <v>6</v>
      </c>
      <c r="B8" s="410" t="s">
        <v>427</v>
      </c>
      <c r="C8" s="400" t="s">
        <v>373</v>
      </c>
      <c r="D8" s="378"/>
      <c r="E8" s="401">
        <v>1</v>
      </c>
      <c r="F8" s="379">
        <v>1</v>
      </c>
      <c r="G8" s="379"/>
      <c r="H8" s="378"/>
      <c r="I8" s="401">
        <v>1</v>
      </c>
      <c r="J8" s="379">
        <v>1</v>
      </c>
      <c r="K8" s="379"/>
      <c r="L8" s="378"/>
      <c r="M8" s="401">
        <v>1</v>
      </c>
      <c r="N8" s="379">
        <v>1</v>
      </c>
      <c r="O8" s="379"/>
      <c r="P8" s="379"/>
      <c r="Q8" s="401">
        <v>1</v>
      </c>
      <c r="R8" s="379">
        <v>1</v>
      </c>
      <c r="S8" s="379"/>
      <c r="T8" s="379"/>
      <c r="U8" s="401">
        <v>1</v>
      </c>
      <c r="V8" s="379">
        <v>1</v>
      </c>
      <c r="W8" s="379"/>
      <c r="X8" s="378"/>
    </row>
    <row r="9" spans="1:24" ht="29">
      <c r="A9" s="490">
        <v>7</v>
      </c>
      <c r="B9" s="410" t="s">
        <v>426</v>
      </c>
      <c r="C9" s="400" t="s">
        <v>374</v>
      </c>
      <c r="D9" s="378"/>
      <c r="E9" s="401">
        <v>1</v>
      </c>
      <c r="F9" s="379">
        <v>2</v>
      </c>
      <c r="G9" s="379"/>
      <c r="H9" s="378"/>
      <c r="I9" s="401">
        <v>1</v>
      </c>
      <c r="J9" s="379">
        <v>2</v>
      </c>
      <c r="K9" s="379"/>
      <c r="L9" s="378"/>
      <c r="M9" s="401">
        <v>1</v>
      </c>
      <c r="N9" s="379">
        <v>2</v>
      </c>
      <c r="O9" s="379"/>
      <c r="P9" s="379"/>
      <c r="Q9" s="401">
        <v>1</v>
      </c>
      <c r="R9" s="379">
        <v>2</v>
      </c>
      <c r="S9" s="379"/>
      <c r="T9" s="379"/>
      <c r="U9" s="401">
        <v>1</v>
      </c>
      <c r="V9" s="379">
        <v>2</v>
      </c>
      <c r="W9" s="379"/>
      <c r="X9" s="378"/>
    </row>
    <row r="10" spans="1:24">
      <c r="A10" s="490">
        <v>8</v>
      </c>
      <c r="B10" s="409" t="s">
        <v>416</v>
      </c>
      <c r="C10" s="400" t="s">
        <v>373</v>
      </c>
      <c r="D10" s="378"/>
      <c r="E10" s="401">
        <v>1</v>
      </c>
      <c r="F10" s="378">
        <v>2</v>
      </c>
      <c r="G10" s="378"/>
      <c r="H10" s="378"/>
      <c r="I10" s="401">
        <v>1</v>
      </c>
      <c r="J10" s="378">
        <v>2</v>
      </c>
      <c r="K10" s="379"/>
      <c r="L10" s="378"/>
      <c r="M10" s="401">
        <v>1</v>
      </c>
      <c r="N10" s="378">
        <v>2</v>
      </c>
      <c r="O10" s="379"/>
      <c r="P10" s="379"/>
      <c r="Q10" s="401">
        <v>1</v>
      </c>
      <c r="R10" s="378">
        <v>2</v>
      </c>
      <c r="S10" s="379"/>
      <c r="T10" s="379"/>
      <c r="U10" s="401">
        <v>1</v>
      </c>
      <c r="V10" s="378">
        <v>2</v>
      </c>
      <c r="W10" s="379"/>
      <c r="X10" s="378"/>
    </row>
    <row r="11" spans="1:24">
      <c r="A11" s="490">
        <v>9</v>
      </c>
      <c r="B11" s="409" t="s">
        <v>417</v>
      </c>
      <c r="C11" s="400" t="s">
        <v>373</v>
      </c>
      <c r="D11" s="378"/>
      <c r="E11" s="401">
        <v>1</v>
      </c>
      <c r="F11" s="378">
        <v>1</v>
      </c>
      <c r="G11" s="378"/>
      <c r="H11" s="378"/>
      <c r="I11" s="401">
        <v>1</v>
      </c>
      <c r="J11" s="378">
        <v>1</v>
      </c>
      <c r="K11" s="379"/>
      <c r="L11" s="378"/>
      <c r="M11" s="401">
        <v>1</v>
      </c>
      <c r="N11" s="378">
        <v>1</v>
      </c>
      <c r="O11" s="379"/>
      <c r="P11" s="379"/>
      <c r="Q11" s="401">
        <v>1</v>
      </c>
      <c r="R11" s="378">
        <v>1</v>
      </c>
      <c r="S11" s="379"/>
      <c r="T11" s="379"/>
      <c r="U11" s="401">
        <v>1</v>
      </c>
      <c r="V11" s="378">
        <v>1</v>
      </c>
      <c r="W11" s="379"/>
      <c r="X11" s="378"/>
    </row>
    <row r="12" spans="1:24">
      <c r="A12" s="490">
        <v>10</v>
      </c>
      <c r="B12" s="409" t="s">
        <v>416</v>
      </c>
      <c r="C12" s="400" t="s">
        <v>374</v>
      </c>
      <c r="D12" s="378"/>
      <c r="E12" s="401">
        <v>1</v>
      </c>
      <c r="F12" s="378">
        <v>2</v>
      </c>
      <c r="G12" s="378"/>
      <c r="H12" s="378"/>
      <c r="I12" s="401">
        <v>1</v>
      </c>
      <c r="J12" s="378">
        <v>2</v>
      </c>
      <c r="K12" s="379"/>
      <c r="L12" s="378"/>
      <c r="M12" s="401">
        <v>1</v>
      </c>
      <c r="N12" s="378">
        <v>2</v>
      </c>
      <c r="O12" s="379"/>
      <c r="P12" s="379"/>
      <c r="Q12" s="401">
        <v>1</v>
      </c>
      <c r="R12" s="378">
        <v>2</v>
      </c>
      <c r="S12" s="379"/>
      <c r="T12" s="379"/>
      <c r="U12" s="401">
        <v>1</v>
      </c>
      <c r="V12" s="378">
        <v>2</v>
      </c>
      <c r="W12" s="379"/>
      <c r="X12" s="378"/>
    </row>
    <row r="13" spans="1:24">
      <c r="A13" s="490">
        <v>11</v>
      </c>
      <c r="B13" s="502" t="s">
        <v>418</v>
      </c>
      <c r="C13" s="477" t="s">
        <v>373</v>
      </c>
      <c r="D13" s="378"/>
      <c r="E13" s="401">
        <v>1</v>
      </c>
      <c r="F13" s="378">
        <v>2</v>
      </c>
      <c r="G13" s="378"/>
      <c r="H13" s="378"/>
      <c r="I13" s="401">
        <v>1</v>
      </c>
      <c r="J13" s="378">
        <v>2</v>
      </c>
      <c r="K13" s="379"/>
      <c r="L13" s="378"/>
      <c r="M13" s="401">
        <v>1</v>
      </c>
      <c r="N13" s="378">
        <v>2</v>
      </c>
      <c r="O13" s="379"/>
      <c r="P13" s="379"/>
      <c r="Q13" s="401">
        <v>1</v>
      </c>
      <c r="R13" s="378">
        <v>2</v>
      </c>
      <c r="S13" s="379"/>
      <c r="T13" s="379"/>
      <c r="U13" s="401">
        <v>1</v>
      </c>
      <c r="V13" s="378">
        <v>2</v>
      </c>
      <c r="W13" s="379"/>
      <c r="X13" s="378"/>
    </row>
    <row r="14" spans="1:24">
      <c r="A14" s="490">
        <v>12</v>
      </c>
      <c r="B14" s="502" t="s">
        <v>419</v>
      </c>
      <c r="C14" s="477" t="s">
        <v>373</v>
      </c>
      <c r="D14" s="378"/>
      <c r="E14" s="401">
        <v>1</v>
      </c>
      <c r="F14" s="378">
        <v>1</v>
      </c>
      <c r="G14" s="378"/>
      <c r="H14" s="378"/>
      <c r="I14" s="401">
        <v>1</v>
      </c>
      <c r="J14" s="378">
        <v>1</v>
      </c>
      <c r="K14" s="379"/>
      <c r="L14" s="378"/>
      <c r="M14" s="401">
        <v>1</v>
      </c>
      <c r="N14" s="378">
        <v>1</v>
      </c>
      <c r="O14" s="379"/>
      <c r="P14" s="379"/>
      <c r="Q14" s="401">
        <v>1</v>
      </c>
      <c r="R14" s="378">
        <v>1</v>
      </c>
      <c r="S14" s="379"/>
      <c r="T14" s="379"/>
      <c r="U14" s="401">
        <v>1</v>
      </c>
      <c r="V14" s="378">
        <v>1</v>
      </c>
      <c r="W14" s="379"/>
      <c r="X14" s="378"/>
    </row>
    <row r="15" spans="1:24">
      <c r="A15" s="490">
        <v>13</v>
      </c>
      <c r="B15" s="502" t="s">
        <v>420</v>
      </c>
      <c r="C15" s="477" t="s">
        <v>373</v>
      </c>
      <c r="D15" s="378"/>
      <c r="E15" s="401">
        <v>2</v>
      </c>
      <c r="F15" s="378">
        <v>2</v>
      </c>
      <c r="G15" s="378"/>
      <c r="H15" s="378"/>
      <c r="I15" s="401">
        <v>2</v>
      </c>
      <c r="J15" s="378">
        <v>2</v>
      </c>
      <c r="K15" s="379"/>
      <c r="L15" s="378"/>
      <c r="M15" s="401">
        <v>2</v>
      </c>
      <c r="N15" s="378">
        <v>2</v>
      </c>
      <c r="O15" s="379"/>
      <c r="P15" s="379"/>
      <c r="Q15" s="401">
        <v>2</v>
      </c>
      <c r="R15" s="378">
        <v>2</v>
      </c>
      <c r="S15" s="379"/>
      <c r="T15" s="379"/>
      <c r="U15" s="401">
        <v>2</v>
      </c>
      <c r="V15" s="378">
        <v>2</v>
      </c>
      <c r="W15" s="379"/>
      <c r="X15" s="378"/>
    </row>
    <row r="16" spans="1:24">
      <c r="A16" s="490">
        <v>14</v>
      </c>
      <c r="B16" s="502" t="s">
        <v>421</v>
      </c>
      <c r="C16" s="477" t="s">
        <v>373</v>
      </c>
      <c r="D16" s="378"/>
      <c r="E16" s="401">
        <v>1</v>
      </c>
      <c r="F16" s="378">
        <v>1</v>
      </c>
      <c r="G16" s="378"/>
      <c r="H16" s="378"/>
      <c r="I16" s="401">
        <v>1</v>
      </c>
      <c r="J16" s="378">
        <v>1</v>
      </c>
      <c r="K16" s="379"/>
      <c r="L16" s="378"/>
      <c r="M16" s="401">
        <v>1</v>
      </c>
      <c r="N16" s="378">
        <v>1</v>
      </c>
      <c r="O16" s="379"/>
      <c r="P16" s="379"/>
      <c r="Q16" s="401">
        <v>1</v>
      </c>
      <c r="R16" s="378">
        <v>1</v>
      </c>
      <c r="S16" s="379"/>
      <c r="T16" s="379"/>
      <c r="U16" s="401">
        <v>1</v>
      </c>
      <c r="V16" s="378">
        <v>1</v>
      </c>
      <c r="W16" s="379"/>
      <c r="X16" s="378"/>
    </row>
    <row r="17" spans="1:24">
      <c r="A17" s="490">
        <v>15</v>
      </c>
      <c r="B17" s="351" t="s">
        <v>430</v>
      </c>
      <c r="C17" s="477" t="s">
        <v>373</v>
      </c>
      <c r="D17" s="378"/>
      <c r="E17" s="378">
        <v>2</v>
      </c>
      <c r="F17" s="378">
        <v>1</v>
      </c>
      <c r="G17" s="378"/>
      <c r="H17" s="378"/>
      <c r="I17" s="378">
        <v>2</v>
      </c>
      <c r="J17" s="378">
        <v>1</v>
      </c>
      <c r="K17" s="379"/>
      <c r="L17" s="378"/>
      <c r="M17" s="378">
        <v>2</v>
      </c>
      <c r="N17" s="378">
        <v>1</v>
      </c>
      <c r="O17" s="379"/>
      <c r="P17" s="379"/>
      <c r="Q17" s="378">
        <v>2</v>
      </c>
      <c r="R17" s="378">
        <v>1</v>
      </c>
      <c r="S17" s="379"/>
      <c r="T17" s="379"/>
      <c r="U17" s="378">
        <v>2</v>
      </c>
      <c r="V17" s="378">
        <v>1</v>
      </c>
      <c r="W17" s="379"/>
      <c r="X17" s="378"/>
    </row>
    <row r="18" spans="1:24">
      <c r="A18" s="490">
        <v>16</v>
      </c>
      <c r="B18" s="351" t="s">
        <v>362</v>
      </c>
      <c r="C18" s="377"/>
      <c r="D18" s="378"/>
      <c r="E18" s="378"/>
      <c r="F18" s="378"/>
      <c r="G18" s="378"/>
      <c r="H18" s="378"/>
      <c r="I18" s="378"/>
      <c r="J18" s="379"/>
      <c r="K18" s="379"/>
      <c r="L18" s="378"/>
      <c r="M18" s="378"/>
      <c r="N18" s="379"/>
      <c r="O18" s="379"/>
      <c r="P18" s="379"/>
      <c r="Q18" s="379"/>
      <c r="R18" s="379"/>
      <c r="S18" s="379"/>
      <c r="T18" s="379"/>
      <c r="U18" s="379"/>
      <c r="V18" s="379"/>
      <c r="W18" s="379"/>
      <c r="X18" s="378"/>
    </row>
    <row r="19" spans="1:24">
      <c r="A19" s="490">
        <v>17</v>
      </c>
      <c r="B19" s="351" t="s">
        <v>362</v>
      </c>
      <c r="C19" s="377"/>
      <c r="D19" s="378"/>
      <c r="E19" s="378"/>
      <c r="F19" s="378"/>
      <c r="G19" s="378"/>
      <c r="H19" s="378"/>
      <c r="I19" s="378"/>
      <c r="J19" s="379"/>
      <c r="K19" s="379"/>
      <c r="L19" s="378"/>
      <c r="M19" s="378"/>
      <c r="N19" s="379"/>
      <c r="O19" s="379"/>
      <c r="P19" s="379"/>
      <c r="Q19" s="379"/>
      <c r="R19" s="379"/>
      <c r="S19" s="379"/>
      <c r="T19" s="379"/>
      <c r="U19" s="379"/>
      <c r="V19" s="379"/>
      <c r="W19" s="379"/>
      <c r="X19" s="378"/>
    </row>
    <row r="20" spans="1:24">
      <c r="A20" s="490">
        <v>18</v>
      </c>
      <c r="B20" s="351" t="s">
        <v>362</v>
      </c>
      <c r="C20" s="377"/>
      <c r="D20" s="378"/>
      <c r="E20" s="378"/>
      <c r="F20" s="378"/>
      <c r="G20" s="378"/>
      <c r="H20" s="378"/>
      <c r="I20" s="378"/>
      <c r="J20" s="379"/>
      <c r="K20" s="379"/>
      <c r="L20" s="378"/>
      <c r="M20" s="378"/>
      <c r="N20" s="379"/>
      <c r="O20" s="379"/>
      <c r="P20" s="379"/>
      <c r="Q20" s="379"/>
      <c r="R20" s="379"/>
      <c r="S20" s="379"/>
      <c r="T20" s="379"/>
      <c r="U20" s="379"/>
      <c r="V20" s="379"/>
      <c r="W20" s="379"/>
      <c r="X20" s="378"/>
    </row>
    <row r="21" spans="1:24">
      <c r="A21" s="490">
        <v>19</v>
      </c>
      <c r="B21" s="351" t="s">
        <v>362</v>
      </c>
      <c r="C21" s="377"/>
      <c r="D21" s="378"/>
      <c r="E21" s="378"/>
      <c r="F21" s="378"/>
      <c r="G21" s="378"/>
      <c r="H21" s="378"/>
      <c r="I21" s="378"/>
      <c r="J21" s="379"/>
      <c r="K21" s="379"/>
      <c r="L21" s="378"/>
      <c r="M21" s="378"/>
      <c r="N21" s="379"/>
      <c r="O21" s="379"/>
      <c r="P21" s="379"/>
      <c r="Q21" s="379"/>
      <c r="R21" s="379"/>
      <c r="S21" s="379"/>
      <c r="T21" s="379"/>
      <c r="U21" s="379"/>
      <c r="V21" s="379"/>
      <c r="W21" s="379"/>
      <c r="X21" s="378"/>
    </row>
    <row r="22" spans="1:24">
      <c r="A22" s="490">
        <v>20</v>
      </c>
      <c r="B22" s="351" t="s">
        <v>362</v>
      </c>
      <c r="C22" s="377"/>
      <c r="D22" s="378"/>
      <c r="E22" s="378"/>
      <c r="F22" s="378"/>
      <c r="G22" s="378"/>
      <c r="H22" s="378"/>
      <c r="I22" s="378"/>
      <c r="J22" s="379"/>
      <c r="K22" s="379"/>
      <c r="L22" s="378"/>
      <c r="M22" s="378"/>
      <c r="N22" s="379"/>
      <c r="O22" s="379"/>
      <c r="P22" s="379"/>
      <c r="Q22" s="379"/>
      <c r="R22" s="379"/>
      <c r="S22" s="379"/>
      <c r="T22" s="379"/>
      <c r="U22" s="379"/>
      <c r="V22" s="379"/>
      <c r="W22" s="379"/>
      <c r="X22" s="378"/>
    </row>
    <row r="23" spans="1:24">
      <c r="A23" s="490"/>
      <c r="B23" s="484" t="s">
        <v>363</v>
      </c>
      <c r="C23" s="484"/>
      <c r="D23" s="485"/>
      <c r="E23" s="485"/>
      <c r="F23" s="485"/>
      <c r="G23" s="485"/>
      <c r="H23" s="485"/>
      <c r="I23" s="485"/>
      <c r="J23" s="485"/>
      <c r="K23" s="485"/>
      <c r="L23" s="485"/>
      <c r="M23" s="485"/>
      <c r="N23" s="485"/>
      <c r="O23" s="485"/>
      <c r="P23" s="485"/>
      <c r="Q23" s="485"/>
      <c r="R23" s="485"/>
      <c r="S23" s="485"/>
      <c r="T23" s="485"/>
      <c r="U23" s="485"/>
      <c r="V23" s="485"/>
      <c r="W23" s="485"/>
      <c r="X23" s="485"/>
    </row>
    <row r="24" spans="1:24">
      <c r="E24" s="380"/>
      <c r="F24" s="380"/>
      <c r="L24" s="380"/>
      <c r="M24" s="380"/>
    </row>
    <row r="25" spans="1:24">
      <c r="F25" s="381"/>
      <c r="L25" s="380"/>
      <c r="M25" s="380"/>
    </row>
    <row r="26" spans="1:24">
      <c r="F26" s="381"/>
      <c r="G26" s="381"/>
      <c r="L26" s="380"/>
      <c r="M26" s="380"/>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9">
    <mergeCell ref="A1:A2"/>
    <mergeCell ref="B1:B2"/>
    <mergeCell ref="X1:X2"/>
    <mergeCell ref="D1:G1"/>
    <mergeCell ref="H1:K1"/>
    <mergeCell ref="L1:O1"/>
    <mergeCell ref="P1:S1"/>
    <mergeCell ref="T1:W1"/>
    <mergeCell ref="C1:C2"/>
  </mergeCells>
  <pageMargins left="0.7" right="0.7" top="0.75" bottom="0.75" header="0.3" footer="0.3"/>
  <pageSetup paperSize="9" scale="76" orientation="landscape" r:id="rId2"/>
  <headerFooter>
    <oddHeader>&amp;L&amp;"-,Regular"&amp;11Bank of Bhutan&amp;C&amp;"-,Regular"&amp;11Bill of Materials&amp;R&amp;A</oddHeader>
    <oddFooter>&amp;CPage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G10"/>
  <sheetViews>
    <sheetView zoomScaleNormal="100" workbookViewId="0">
      <selection activeCell="H14" sqref="H14"/>
    </sheetView>
  </sheetViews>
  <sheetFormatPr defaultColWidth="9.1796875" defaultRowHeight="14.5"/>
  <cols>
    <col min="1" max="1" width="7.453125" style="375" customWidth="1"/>
    <col min="2" max="2" width="30" style="375" customWidth="1"/>
    <col min="3" max="3" width="20" style="375" bestFit="1" customWidth="1"/>
    <col min="4" max="4" width="9.453125" style="375" bestFit="1" customWidth="1"/>
    <col min="5" max="5" width="16.453125" style="375" bestFit="1" customWidth="1"/>
    <col min="6" max="6" width="15.54296875" style="375" customWidth="1"/>
    <col min="7" max="7" width="21.1796875" style="375" customWidth="1"/>
    <col min="8" max="231" width="9.1796875" style="375"/>
    <col min="232" max="232" width="5.1796875" style="375" customWidth="1"/>
    <col min="233" max="233" width="35.54296875" style="375" customWidth="1"/>
    <col min="234" max="234" width="11.54296875" style="375" customWidth="1"/>
    <col min="235" max="235" width="18.54296875" style="375" customWidth="1"/>
    <col min="236" max="236" width="17.1796875" style="375" customWidth="1"/>
    <col min="237" max="238" width="12" style="375" customWidth="1"/>
    <col min="239" max="16384" width="9.1796875" style="375"/>
  </cols>
  <sheetData>
    <row r="1" spans="1:7" ht="29">
      <c r="A1" s="486" t="s">
        <v>55</v>
      </c>
      <c r="B1" s="486" t="s">
        <v>56</v>
      </c>
      <c r="C1" s="486" t="s">
        <v>371</v>
      </c>
      <c r="D1" s="486" t="s">
        <v>57</v>
      </c>
      <c r="E1" s="486" t="s">
        <v>58</v>
      </c>
      <c r="F1" s="486" t="s">
        <v>478</v>
      </c>
      <c r="G1" s="486" t="s">
        <v>479</v>
      </c>
    </row>
    <row r="2" spans="1:7">
      <c r="A2" s="364">
        <v>1</v>
      </c>
      <c r="B2" s="399" t="s">
        <v>422</v>
      </c>
      <c r="C2" s="402">
        <v>5</v>
      </c>
      <c r="D2" s="402">
        <v>3</v>
      </c>
      <c r="E2" s="402">
        <v>15</v>
      </c>
      <c r="F2" s="396"/>
      <c r="G2" s="373"/>
    </row>
    <row r="3" spans="1:7">
      <c r="A3" s="364">
        <v>2</v>
      </c>
      <c r="B3" s="399" t="s">
        <v>423</v>
      </c>
      <c r="C3" s="402">
        <v>5</v>
      </c>
      <c r="D3" s="402">
        <v>3</v>
      </c>
      <c r="E3" s="402">
        <v>15</v>
      </c>
      <c r="F3" s="373"/>
      <c r="G3" s="397"/>
    </row>
    <row r="4" spans="1:7" ht="14.4" customHeight="1">
      <c r="A4" s="488"/>
      <c r="B4" s="488" t="s">
        <v>329</v>
      </c>
      <c r="C4" s="488"/>
      <c r="D4" s="487"/>
      <c r="E4" s="487"/>
      <c r="F4" s="485"/>
      <c r="G4" s="485"/>
    </row>
    <row r="5" spans="1:7">
      <c r="A5" s="398"/>
      <c r="G5" s="381"/>
    </row>
    <row r="6" spans="1:7">
      <c r="G6" s="381"/>
    </row>
    <row r="7" spans="1:7">
      <c r="G7" s="381"/>
    </row>
    <row r="8" spans="1:7">
      <c r="G8" s="381"/>
    </row>
    <row r="9" spans="1:7">
      <c r="G9" s="381"/>
    </row>
    <row r="10" spans="1:7">
      <c r="G10" s="381"/>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pageMargins left="0.7" right="0.7" top="0.75" bottom="0.75" header="0.3" footer="0.3"/>
  <pageSetup paperSize="9" scale="76" orientation="landscape" r:id="rId2"/>
  <headerFooter>
    <oddHeader>&amp;L&amp;"-,Regular"&amp;11Bank of Bhutan&amp;C&amp;"-,Regular"&amp;11Bill of Materials&amp;R&amp;A</oddHeader>
    <oddFooter>&amp;CPage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796875" defaultRowHeight="12.5"/>
  <cols>
    <col min="1" max="1" width="6.453125" style="76" customWidth="1"/>
    <col min="2" max="2" width="53.453125" style="77" customWidth="1"/>
    <col min="3" max="3" width="9.54296875" style="80" bestFit="1" customWidth="1"/>
    <col min="4" max="4" width="14.453125" style="202" bestFit="1" customWidth="1"/>
    <col min="5" max="5" width="15.1796875" style="80" bestFit="1" customWidth="1"/>
    <col min="6" max="6" width="16" style="80" bestFit="1" customWidth="1"/>
    <col min="7" max="7" width="15" style="80" bestFit="1" customWidth="1"/>
    <col min="8" max="10" width="12" style="80" bestFit="1" customWidth="1"/>
    <col min="11" max="11" width="27.1796875" style="77" customWidth="1"/>
    <col min="12" max="12" width="32.1796875" style="77" customWidth="1"/>
    <col min="13" max="15" width="17.54296875" style="190" bestFit="1" customWidth="1"/>
    <col min="16" max="16" width="17.54296875" style="78" bestFit="1" customWidth="1"/>
    <col min="17" max="17" width="11" style="78" bestFit="1" customWidth="1"/>
    <col min="18" max="18" width="13.81640625" style="78" customWidth="1"/>
    <col min="19" max="19" width="15.453125" style="78" customWidth="1"/>
    <col min="20" max="16384" width="9.1796875" style="78"/>
  </cols>
  <sheetData>
    <row r="1" spans="1:18" ht="14.5" thickBot="1">
      <c r="E1" s="127" t="s">
        <v>69</v>
      </c>
      <c r="F1" s="127" t="s">
        <v>70</v>
      </c>
      <c r="G1" s="127" t="s">
        <v>71</v>
      </c>
      <c r="H1" s="127" t="s">
        <v>72</v>
      </c>
      <c r="I1" s="127" t="s">
        <v>73</v>
      </c>
      <c r="J1" s="273" t="s">
        <v>76</v>
      </c>
    </row>
    <row r="2" spans="1:18" ht="18.5" thickBot="1">
      <c r="A2" s="144"/>
      <c r="B2" s="145" t="s">
        <v>200</v>
      </c>
      <c r="C2" s="146"/>
      <c r="D2" s="191"/>
      <c r="E2" s="146">
        <v>400</v>
      </c>
      <c r="F2" s="146">
        <f>K2-E2</f>
        <v>450</v>
      </c>
      <c r="G2" s="146"/>
      <c r="H2" s="146"/>
      <c r="I2" s="146"/>
      <c r="J2" s="147"/>
      <c r="K2" s="148">
        <v>850</v>
      </c>
      <c r="L2" s="149"/>
      <c r="M2" s="231"/>
      <c r="N2" s="231"/>
      <c r="O2" s="231"/>
      <c r="P2" s="232"/>
    </row>
    <row r="3" spans="1:18" ht="28.5" thickBot="1">
      <c r="A3" s="128"/>
      <c r="B3" s="129" t="s">
        <v>201</v>
      </c>
      <c r="C3" s="130"/>
      <c r="D3" s="192"/>
      <c r="E3" s="527" t="s">
        <v>92</v>
      </c>
      <c r="F3" s="527"/>
      <c r="G3" s="527"/>
      <c r="H3" s="527"/>
      <c r="I3" s="527"/>
      <c r="J3" s="528"/>
      <c r="K3" s="125" t="s">
        <v>144</v>
      </c>
      <c r="L3" s="272" t="s">
        <v>145</v>
      </c>
      <c r="M3" s="286" t="s">
        <v>268</v>
      </c>
      <c r="N3" s="286" t="s">
        <v>269</v>
      </c>
      <c r="O3" s="286" t="s">
        <v>270</v>
      </c>
      <c r="P3" s="287" t="s">
        <v>9</v>
      </c>
    </row>
    <row r="4" spans="1:18" ht="14.5" thickBot="1">
      <c r="A4" s="124" t="s">
        <v>218</v>
      </c>
      <c r="B4" s="126" t="s">
        <v>67</v>
      </c>
      <c r="C4" s="127" t="s">
        <v>68</v>
      </c>
      <c r="D4" s="193" t="s">
        <v>202</v>
      </c>
      <c r="E4" s="127" t="s">
        <v>69</v>
      </c>
      <c r="F4" s="127" t="s">
        <v>70</v>
      </c>
      <c r="G4" s="127" t="s">
        <v>71</v>
      </c>
      <c r="H4" s="127" t="s">
        <v>72</v>
      </c>
      <c r="I4" s="127" t="s">
        <v>73</v>
      </c>
      <c r="J4" s="273" t="s">
        <v>76</v>
      </c>
      <c r="K4" s="283"/>
      <c r="L4" s="96"/>
      <c r="M4" s="283"/>
      <c r="N4" s="288"/>
      <c r="O4" s="288"/>
      <c r="P4" s="96"/>
    </row>
    <row r="5" spans="1:18" ht="14.5" thickBot="1">
      <c r="A5" s="92">
        <v>1</v>
      </c>
      <c r="B5" s="93" t="s">
        <v>84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
      <c r="A6" s="224">
        <v>1.1000000000000001</v>
      </c>
      <c r="B6" s="225" t="s">
        <v>179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4.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8.5" thickBot="1">
      <c r="A8" s="88" t="s">
        <v>21</v>
      </c>
      <c r="B8" s="89" t="s">
        <v>271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2.5" thickBot="1">
      <c r="A9" s="88" t="s">
        <v>22</v>
      </c>
      <c r="B9" s="89" t="s">
        <v>272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28.5" thickBot="1">
      <c r="A10" s="88" t="s">
        <v>23</v>
      </c>
      <c r="B10" s="89" t="s">
        <v>149</v>
      </c>
      <c r="C10" s="90" t="s">
        <v>273</v>
      </c>
      <c r="D10" s="195">
        <f>P10</f>
        <v>20315887.578445226</v>
      </c>
      <c r="E10" s="91">
        <f t="shared" ref="E10:E18" si="4">D10/10000000</f>
        <v>2.0315887578445224</v>
      </c>
      <c r="F10" s="91"/>
      <c r="G10" s="91"/>
      <c r="H10" s="91"/>
      <c r="I10" s="91"/>
      <c r="J10" s="275">
        <f t="shared" si="2"/>
        <v>2.0315887578445224</v>
      </c>
      <c r="K10" s="256" t="s">
        <v>150</v>
      </c>
      <c r="L10" s="285" t="s">
        <v>43</v>
      </c>
      <c r="M10" s="266">
        <v>1</v>
      </c>
      <c r="N10" s="231">
        <v>5584397.2105263164</v>
      </c>
      <c r="O10" s="231">
        <v>20315887.578445226</v>
      </c>
      <c r="P10" s="265">
        <f t="shared" si="3"/>
        <v>20315887.578445226</v>
      </c>
    </row>
    <row r="11" spans="1:18" ht="28.5" thickBot="1">
      <c r="A11" s="88" t="s">
        <v>24</v>
      </c>
      <c r="B11" s="89" t="s">
        <v>203</v>
      </c>
      <c r="C11" s="90" t="s">
        <v>273</v>
      </c>
      <c r="D11" s="195">
        <f>P11</f>
        <v>15201900</v>
      </c>
      <c r="E11" s="91">
        <f t="shared" si="4"/>
        <v>1.5201899999999999</v>
      </c>
      <c r="F11" s="91"/>
      <c r="G11" s="91"/>
      <c r="H11" s="91"/>
      <c r="I11" s="91"/>
      <c r="J11" s="275">
        <f t="shared" si="2"/>
        <v>1.5201899999999999</v>
      </c>
      <c r="K11" s="256" t="s">
        <v>150</v>
      </c>
      <c r="L11" s="285" t="s">
        <v>43</v>
      </c>
      <c r="M11" s="266">
        <v>1</v>
      </c>
      <c r="N11" s="231">
        <v>8950291.578947369</v>
      </c>
      <c r="O11" s="231">
        <v>15201900</v>
      </c>
      <c r="P11" s="265">
        <f t="shared" si="3"/>
        <v>15201900</v>
      </c>
    </row>
    <row r="12" spans="1:18" ht="28.5" thickBot="1">
      <c r="A12" s="88" t="s">
        <v>25</v>
      </c>
      <c r="B12" s="89" t="s">
        <v>274</v>
      </c>
      <c r="C12" s="90" t="s">
        <v>273</v>
      </c>
      <c r="D12" s="195">
        <f>N12</f>
        <v>7124368.6956521738</v>
      </c>
      <c r="E12" s="91">
        <f t="shared" si="4"/>
        <v>0.71243686956521735</v>
      </c>
      <c r="F12" s="91"/>
      <c r="G12" s="91"/>
      <c r="H12" s="91"/>
      <c r="I12" s="91"/>
      <c r="J12" s="275">
        <f t="shared" si="2"/>
        <v>0.71243686956521735</v>
      </c>
      <c r="K12" s="256" t="s">
        <v>150</v>
      </c>
      <c r="L12" s="285" t="s">
        <v>43</v>
      </c>
      <c r="M12" s="266">
        <v>1</v>
      </c>
      <c r="N12" s="231">
        <v>7124368.6956521738</v>
      </c>
      <c r="O12" s="231">
        <v>4390234.7279151939</v>
      </c>
      <c r="P12" s="265">
        <f t="shared" si="3"/>
        <v>7124368.6956521738</v>
      </c>
      <c r="R12" s="78">
        <f>O12/50000</f>
        <v>87.804694558303879</v>
      </c>
    </row>
    <row r="13" spans="1:18" ht="42.5" thickBot="1">
      <c r="A13" s="88" t="s">
        <v>26</v>
      </c>
      <c r="B13" s="89" t="s">
        <v>275</v>
      </c>
      <c r="C13" s="90" t="s">
        <v>273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28.5" thickBot="1">
      <c r="A14" s="88" t="s">
        <v>27</v>
      </c>
      <c r="B14" s="89" t="s">
        <v>276</v>
      </c>
      <c r="C14" s="90" t="s">
        <v>273</v>
      </c>
      <c r="D14" s="195">
        <f t="shared" si="5"/>
        <v>485775</v>
      </c>
      <c r="E14" s="91">
        <f t="shared" si="4"/>
        <v>4.8577500000000003E-2</v>
      </c>
      <c r="F14" s="91"/>
      <c r="G14" s="91"/>
      <c r="H14" s="91"/>
      <c r="I14" s="91"/>
      <c r="J14" s="275">
        <f t="shared" si="2"/>
        <v>4.8577500000000003E-2</v>
      </c>
      <c r="K14" s="256" t="s">
        <v>150</v>
      </c>
      <c r="L14" s="285" t="s">
        <v>43</v>
      </c>
      <c r="M14" s="266">
        <v>0</v>
      </c>
      <c r="N14" s="231">
        <v>1143000</v>
      </c>
      <c r="O14" s="231">
        <v>0</v>
      </c>
      <c r="P14" s="265">
        <f t="shared" si="3"/>
        <v>1143000</v>
      </c>
    </row>
    <row r="15" spans="1:18" ht="28.5" thickBot="1">
      <c r="A15" s="88" t="s">
        <v>28</v>
      </c>
      <c r="B15" s="89" t="s">
        <v>11</v>
      </c>
      <c r="C15" s="90"/>
      <c r="D15" s="195">
        <f t="shared" si="5"/>
        <v>3804033.05</v>
      </c>
      <c r="E15" s="91">
        <f t="shared" si="4"/>
        <v>0.38040330499999997</v>
      </c>
      <c r="F15" s="91"/>
      <c r="G15" s="91"/>
      <c r="H15" s="91"/>
      <c r="I15" s="91"/>
      <c r="J15" s="275"/>
      <c r="K15" s="256" t="s">
        <v>150</v>
      </c>
      <c r="L15" s="285" t="s">
        <v>43</v>
      </c>
      <c r="M15" s="266">
        <v>8950666</v>
      </c>
      <c r="N15" s="231"/>
      <c r="O15" s="231"/>
      <c r="P15" s="265">
        <f t="shared" si="3"/>
        <v>8950666</v>
      </c>
    </row>
    <row r="16" spans="1:18" ht="28.5" thickBot="1">
      <c r="A16" s="88" t="s">
        <v>29</v>
      </c>
      <c r="B16" s="89" t="s">
        <v>277</v>
      </c>
      <c r="C16" s="90" t="s">
        <v>273</v>
      </c>
      <c r="D16" s="195">
        <f t="shared" si="5"/>
        <v>2113452.7433867804</v>
      </c>
      <c r="E16" s="91">
        <f t="shared" si="4"/>
        <v>0.21134527433867803</v>
      </c>
      <c r="F16" s="91"/>
      <c r="G16" s="91"/>
      <c r="H16" s="91"/>
      <c r="I16" s="91"/>
      <c r="J16" s="275">
        <f>SUM(E16:I16)</f>
        <v>0.21134527433867803</v>
      </c>
      <c r="K16" s="256" t="s">
        <v>150</v>
      </c>
      <c r="L16" s="285" t="s">
        <v>43</v>
      </c>
      <c r="M16" s="264">
        <v>4972829.9844394829</v>
      </c>
      <c r="N16" s="231">
        <v>2887578.9473684216</v>
      </c>
      <c r="O16" s="231">
        <v>0</v>
      </c>
      <c r="P16" s="265">
        <f t="shared" si="3"/>
        <v>4972829.9844394829</v>
      </c>
    </row>
    <row r="17" spans="1:16" ht="28.5" thickBot="1">
      <c r="A17" s="88" t="s">
        <v>30</v>
      </c>
      <c r="B17" s="89" t="s">
        <v>278</v>
      </c>
      <c r="C17" s="90" t="s">
        <v>273</v>
      </c>
      <c r="D17" s="195">
        <f t="shared" si="5"/>
        <v>3373140.4142750828</v>
      </c>
      <c r="E17" s="91">
        <f t="shared" si="4"/>
        <v>0.33731404142750826</v>
      </c>
      <c r="F17" s="91"/>
      <c r="G17" s="91"/>
      <c r="H17" s="91"/>
      <c r="I17" s="91"/>
      <c r="J17" s="275">
        <f>SUM(E17:I17)</f>
        <v>0.33731404142750826</v>
      </c>
      <c r="K17" s="256" t="s">
        <v>150</v>
      </c>
      <c r="L17" s="285" t="s">
        <v>43</v>
      </c>
      <c r="M17" s="264">
        <v>7936800.9747649003</v>
      </c>
      <c r="N17" s="231">
        <v>5484891.5815596003</v>
      </c>
      <c r="O17" s="231">
        <v>4536567</v>
      </c>
      <c r="P17" s="265">
        <f t="shared" si="3"/>
        <v>7936800.9747649003</v>
      </c>
    </row>
    <row r="18" spans="1:16" ht="28.5" thickBot="1">
      <c r="A18" s="151" t="s">
        <v>31</v>
      </c>
      <c r="B18" s="135" t="s">
        <v>279</v>
      </c>
      <c r="C18" s="136" t="s">
        <v>273</v>
      </c>
      <c r="D18" s="196">
        <f t="shared" si="5"/>
        <v>17406696.3618</v>
      </c>
      <c r="E18" s="137">
        <f t="shared" si="4"/>
        <v>1.74066963618</v>
      </c>
      <c r="F18" s="137"/>
      <c r="G18" s="137"/>
      <c r="H18" s="137"/>
      <c r="I18" s="137"/>
      <c r="J18" s="277">
        <f>SUM(E18:I18)</f>
        <v>1.74066963618</v>
      </c>
      <c r="K18" s="256" t="s">
        <v>150</v>
      </c>
      <c r="L18" s="285" t="s">
        <v>43</v>
      </c>
      <c r="M18" s="267">
        <v>16352578.44733103</v>
      </c>
      <c r="N18" s="268">
        <v>20130558.66193945</v>
      </c>
      <c r="O18" s="268">
        <v>40956932.615999997</v>
      </c>
      <c r="P18" s="269">
        <f>MAX(M18:O18)</f>
        <v>40956932.615999997</v>
      </c>
    </row>
    <row r="19" spans="1:16" ht="14">
      <c r="A19" s="92">
        <v>2</v>
      </c>
      <c r="B19" s="93" t="s">
        <v>83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4">
      <c r="A20" s="224">
        <v>2.1</v>
      </c>
      <c r="B20" s="225" t="s">
        <v>280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
      <c r="A21" s="88" t="s">
        <v>32</v>
      </c>
      <c r="B21" s="89" t="s">
        <v>281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
      <c r="A22" s="88" t="s">
        <v>33</v>
      </c>
      <c r="B22" s="89" t="s">
        <v>282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
      <c r="A23" s="88" t="s">
        <v>34</v>
      </c>
      <c r="B23" s="89" t="s">
        <v>283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
      <c r="A24" s="88" t="s">
        <v>35</v>
      </c>
      <c r="B24" s="89" t="s">
        <v>284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
      <c r="A25" s="88" t="s">
        <v>36</v>
      </c>
      <c r="B25" s="89" t="s">
        <v>285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4">
      <c r="A26" s="224">
        <v>2.2000000000000002</v>
      </c>
      <c r="B26" s="225" t="s">
        <v>286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
      <c r="A27" s="88" t="s">
        <v>37</v>
      </c>
      <c r="B27" s="89" t="s">
        <v>281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4.5" thickBot="1">
      <c r="A28" s="151" t="s">
        <v>38</v>
      </c>
      <c r="B28" s="135" t="s">
        <v>283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4.5" thickBot="1">
      <c r="A29" s="92">
        <v>3</v>
      </c>
      <c r="B29" s="93" t="s">
        <v>86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8.5" thickBot="1">
      <c r="A30" s="88">
        <v>3.1</v>
      </c>
      <c r="B30" s="89" t="s">
        <v>294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
      <c r="A31" s="88">
        <v>3.2</v>
      </c>
      <c r="B31" s="79" t="s">
        <v>302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
      <c r="A32" s="88">
        <v>3.3</v>
      </c>
      <c r="B32" s="89" t="s">
        <v>295</v>
      </c>
      <c r="C32" s="90">
        <v>850</v>
      </c>
      <c r="D32" s="195"/>
      <c r="E32" s="91"/>
      <c r="F32" s="91"/>
      <c r="G32" s="91"/>
      <c r="H32" s="91"/>
      <c r="I32" s="91"/>
      <c r="J32" s="275">
        <f t="shared" si="10"/>
        <v>0</v>
      </c>
      <c r="K32" s="256"/>
      <c r="L32" s="142"/>
      <c r="M32" s="295"/>
      <c r="N32" s="231"/>
      <c r="O32" s="231">
        <v>0</v>
      </c>
      <c r="P32" s="270"/>
    </row>
    <row r="33" spans="1:16" ht="14.5" thickBot="1">
      <c r="A33" s="88">
        <v>3.4</v>
      </c>
      <c r="B33" s="218" t="s">
        <v>296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
      <c r="A34" s="88">
        <v>3.5</v>
      </c>
      <c r="B34" s="219" t="s">
        <v>297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6">
      <c r="A35" s="88">
        <v>3.6</v>
      </c>
      <c r="B35" s="218" t="s">
        <v>298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152</v>
      </c>
      <c r="M35" s="295">
        <v>42031223.868479811</v>
      </c>
      <c r="N35" s="231">
        <v>50751255.954574026</v>
      </c>
      <c r="O35" s="231">
        <v>38480000</v>
      </c>
      <c r="P35" s="265">
        <f t="shared" si="12"/>
        <v>50751255.954574026</v>
      </c>
    </row>
    <row r="36" spans="1:16" ht="14">
      <c r="A36" s="88">
        <v>3.7</v>
      </c>
      <c r="B36" s="218" t="s">
        <v>299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
      <c r="A37" s="88">
        <v>3.8</v>
      </c>
      <c r="B37" s="218" t="s">
        <v>303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
      <c r="A38" s="88">
        <v>3.9</v>
      </c>
      <c r="B38" s="220" t="s">
        <v>304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14">
      <c r="A39" s="206">
        <v>3.1</v>
      </c>
      <c r="B39" s="218" t="s">
        <v>300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
      <c r="A40" s="88">
        <v>3.11</v>
      </c>
      <c r="B40" s="218" t="s">
        <v>301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
      <c r="A41" s="88">
        <v>3.12</v>
      </c>
      <c r="B41" s="218" t="s">
        <v>207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14.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4">
      <c r="A44" s="92">
        <v>4</v>
      </c>
      <c r="B44" s="93" t="s">
        <v>287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
      <c r="A45" s="88">
        <v>4.0999999999999996</v>
      </c>
      <c r="B45" s="89" t="s">
        <v>288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4.5" thickBot="1">
      <c r="A46" s="151">
        <v>4.2</v>
      </c>
      <c r="B46" s="135" t="s">
        <v>289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4">
      <c r="A47" s="131">
        <v>5</v>
      </c>
      <c r="B47" s="93" t="s">
        <v>151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
      <c r="A50" s="88">
        <v>5.3</v>
      </c>
      <c r="B50" s="89" t="s">
        <v>305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4.5" thickBot="1">
      <c r="A51" s="151">
        <v>5.4</v>
      </c>
      <c r="B51" s="135" t="s">
        <v>306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4">
      <c r="A52" s="131">
        <v>6</v>
      </c>
      <c r="B52" s="93" t="s">
        <v>312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
      <c r="A53" s="88">
        <v>6.1</v>
      </c>
      <c r="B53" s="89" t="s">
        <v>307</v>
      </c>
      <c r="C53" s="90">
        <v>850</v>
      </c>
      <c r="D53" s="195">
        <f t="shared" ref="D53:D58" si="19">P53</f>
        <v>49661.999999999993</v>
      </c>
      <c r="E53" s="91">
        <f t="shared" ref="E53:E58" si="20">$E$2/$K$2*$C53*$D53/10000000</f>
        <v>1.9864799999999996</v>
      </c>
      <c r="F53" s="91">
        <f t="shared" ref="F53:F58" si="21">$F$2/$K$2*$C53*$D53/10000000</f>
        <v>2.2347899999999998</v>
      </c>
      <c r="G53" s="91"/>
      <c r="H53" s="91" t="s">
        <v>74</v>
      </c>
      <c r="I53" s="91" t="s">
        <v>74</v>
      </c>
      <c r="J53" s="275">
        <f t="shared" ref="J53:J58" si="22">SUM(E53:I53)</f>
        <v>4.2212699999999996</v>
      </c>
      <c r="K53" s="256" t="s">
        <v>217</v>
      </c>
      <c r="L53" s="142" t="s">
        <v>147</v>
      </c>
      <c r="M53" s="295">
        <v>35177.366889926256</v>
      </c>
      <c r="N53" s="231">
        <v>38502.790551989732</v>
      </c>
      <c r="O53" s="231">
        <v>49661.999999999993</v>
      </c>
      <c r="P53" s="265">
        <f t="shared" si="18"/>
        <v>49661.999999999993</v>
      </c>
    </row>
    <row r="54" spans="1:16" ht="14">
      <c r="A54" s="88">
        <v>6.2</v>
      </c>
      <c r="B54" s="89" t="s">
        <v>309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
      <c r="A55" s="88">
        <v>6.3</v>
      </c>
      <c r="B55" s="89" t="s">
        <v>310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28">
      <c r="A56" s="88">
        <v>6.4</v>
      </c>
      <c r="B56" s="89" t="s">
        <v>308</v>
      </c>
      <c r="C56" s="90">
        <v>850</v>
      </c>
      <c r="D56" s="195">
        <f t="shared" si="19"/>
        <v>25004.816999999999</v>
      </c>
      <c r="E56" s="91">
        <f t="shared" si="20"/>
        <v>1.0001926799999998</v>
      </c>
      <c r="F56" s="91">
        <f t="shared" si="21"/>
        <v>1.125216765</v>
      </c>
      <c r="G56" s="91"/>
      <c r="H56" s="91"/>
      <c r="I56" s="91"/>
      <c r="J56" s="275">
        <f t="shared" si="22"/>
        <v>2.1254094449999998</v>
      </c>
      <c r="K56" s="256" t="s">
        <v>180</v>
      </c>
      <c r="L56" s="142" t="s">
        <v>93</v>
      </c>
      <c r="M56" s="295">
        <v>16306.037082876666</v>
      </c>
      <c r="N56" s="231">
        <v>15603.451925545573</v>
      </c>
      <c r="O56" s="231">
        <v>25004.816999999999</v>
      </c>
      <c r="P56" s="265">
        <f t="shared" si="18"/>
        <v>25004.816999999999</v>
      </c>
    </row>
    <row r="57" spans="1:16" ht="14">
      <c r="A57" s="88">
        <v>6.5</v>
      </c>
      <c r="B57" s="89" t="s">
        <v>311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8.5" thickBot="1">
      <c r="A58" s="151">
        <v>6.6</v>
      </c>
      <c r="B58" s="135" t="s">
        <v>295</v>
      </c>
      <c r="C58" s="136">
        <v>850</v>
      </c>
      <c r="D58" s="196">
        <f t="shared" si="19"/>
        <v>15929.587269460117</v>
      </c>
      <c r="E58" s="137">
        <f t="shared" si="20"/>
        <v>0.63718349077840464</v>
      </c>
      <c r="F58" s="137">
        <f t="shared" si="21"/>
        <v>0.71683142712570525</v>
      </c>
      <c r="G58" s="137"/>
      <c r="H58" s="137"/>
      <c r="I58" s="137"/>
      <c r="J58" s="277">
        <f t="shared" si="22"/>
        <v>1.3540149179041099</v>
      </c>
      <c r="K58" s="258" t="s">
        <v>148</v>
      </c>
      <c r="L58" s="143" t="s">
        <v>93</v>
      </c>
      <c r="M58" s="297">
        <v>15929.587269460117</v>
      </c>
      <c r="N58" s="268">
        <v>976.48408431131008</v>
      </c>
      <c r="O58" s="268">
        <v>10058.2265502439</v>
      </c>
      <c r="P58" s="269">
        <f t="shared" si="18"/>
        <v>15929.587269460117</v>
      </c>
    </row>
    <row r="59" spans="1:16" ht="14">
      <c r="A59" s="92">
        <v>7</v>
      </c>
      <c r="B59" s="93" t="s">
        <v>290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
      <c r="A60" s="211">
        <v>7.1</v>
      </c>
      <c r="B60" s="207" t="s">
        <v>292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
      <c r="A61" s="211">
        <v>7.2</v>
      </c>
      <c r="B61" s="207" t="s">
        <v>293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
      <c r="A62" s="211">
        <v>7.3</v>
      </c>
      <c r="B62" s="207" t="s">
        <v>291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4.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4">
      <c r="A65" s="92">
        <v>8</v>
      </c>
      <c r="B65" s="93" t="s">
        <v>317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
      <c r="A66" s="88">
        <v>8.1</v>
      </c>
      <c r="B66" s="89" t="s">
        <v>318</v>
      </c>
      <c r="C66" s="90">
        <v>200</v>
      </c>
      <c r="D66" s="195">
        <f>P66/500</f>
        <v>44791.393588503168</v>
      </c>
      <c r="E66" s="91">
        <f>C66*D66/10000000</f>
        <v>0.8958278717700634</v>
      </c>
      <c r="F66" s="91"/>
      <c r="G66" s="91"/>
      <c r="H66" s="91"/>
      <c r="I66" s="91"/>
      <c r="J66" s="275">
        <f>SUM(E66:I66)</f>
        <v>0.8958278717700634</v>
      </c>
      <c r="K66" s="256" t="s">
        <v>206</v>
      </c>
      <c r="L66" s="142" t="s">
        <v>93</v>
      </c>
      <c r="M66" s="295">
        <v>21675052.432176445</v>
      </c>
      <c r="N66" s="231">
        <v>22395696.794251584</v>
      </c>
      <c r="O66" s="231">
        <v>15550730.905364148</v>
      </c>
      <c r="P66" s="265">
        <f>MAX(M66:O66)</f>
        <v>22395696.794251584</v>
      </c>
    </row>
    <row r="67" spans="1:16" ht="14.5" thickBot="1">
      <c r="A67" s="151">
        <v>8.1999999999999993</v>
      </c>
      <c r="B67" s="222" t="s">
        <v>319</v>
      </c>
      <c r="C67" s="136">
        <v>200</v>
      </c>
      <c r="D67" s="196">
        <f>P67/500</f>
        <v>37512.434882619586</v>
      </c>
      <c r="E67" s="137">
        <f>C67*D67/10000000</f>
        <v>0.75024869765239177</v>
      </c>
      <c r="F67" s="137"/>
      <c r="G67" s="137"/>
      <c r="H67" s="137"/>
      <c r="I67" s="137"/>
      <c r="J67" s="277">
        <f>SUM(E67:I67)</f>
        <v>0.75024869765239177</v>
      </c>
      <c r="K67" s="258" t="s">
        <v>206</v>
      </c>
      <c r="L67" s="143" t="s">
        <v>93</v>
      </c>
      <c r="M67" s="297">
        <v>18756217.441309791</v>
      </c>
      <c r="N67" s="268">
        <v>15609715.732452407</v>
      </c>
      <c r="O67" s="268">
        <v>17132141.187769543</v>
      </c>
      <c r="P67" s="269">
        <f>MAX(M67:O67)</f>
        <v>18756217.441309791</v>
      </c>
    </row>
    <row r="68" spans="1:16" ht="14.5" thickBot="1">
      <c r="A68" s="122">
        <v>9</v>
      </c>
      <c r="B68" s="246" t="s">
        <v>85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4">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4.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4.5" thickBot="1">
      <c r="A75" s="122"/>
      <c r="B75" s="246" t="s">
        <v>76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4.5" thickBot="1">
      <c r="A76" s="307"/>
      <c r="B76" s="308"/>
      <c r="C76" s="309"/>
      <c r="D76" s="310"/>
      <c r="E76" s="311"/>
      <c r="F76" s="311"/>
      <c r="G76" s="311"/>
      <c r="H76" s="311"/>
      <c r="I76" s="311"/>
      <c r="J76" s="311"/>
      <c r="K76" s="308"/>
      <c r="L76" s="308"/>
      <c r="M76" s="312"/>
      <c r="N76" s="312"/>
      <c r="O76" s="312"/>
    </row>
    <row r="77" spans="1:16" ht="28.5" thickBot="1">
      <c r="A77" s="128"/>
      <c r="B77" s="164" t="s">
        <v>208</v>
      </c>
      <c r="C77" s="130"/>
      <c r="D77" s="192"/>
      <c r="E77" s="527" t="s">
        <v>92</v>
      </c>
      <c r="F77" s="527"/>
      <c r="G77" s="527"/>
      <c r="H77" s="527"/>
      <c r="I77" s="527"/>
      <c r="J77" s="528"/>
      <c r="K77" s="324" t="s">
        <v>144</v>
      </c>
      <c r="L77" s="139" t="s">
        <v>145</v>
      </c>
      <c r="M77" s="324"/>
      <c r="N77" s="138"/>
      <c r="O77" s="138"/>
      <c r="P77" s="139"/>
    </row>
    <row r="78" spans="1:16" ht="14.5" thickBot="1">
      <c r="A78" s="325"/>
      <c r="B78" s="246" t="s">
        <v>67</v>
      </c>
      <c r="C78" s="326" t="s">
        <v>321</v>
      </c>
      <c r="D78" s="327" t="s">
        <v>202</v>
      </c>
      <c r="E78" s="328" t="s">
        <v>69</v>
      </c>
      <c r="F78" s="328" t="s">
        <v>70</v>
      </c>
      <c r="G78" s="328" t="s">
        <v>71</v>
      </c>
      <c r="H78" s="328" t="s">
        <v>72</v>
      </c>
      <c r="I78" s="328" t="s">
        <v>73</v>
      </c>
      <c r="J78" s="330" t="s">
        <v>76</v>
      </c>
      <c r="K78" s="329"/>
      <c r="L78" s="96"/>
      <c r="M78" s="303"/>
      <c r="N78" s="290"/>
      <c r="O78" s="290"/>
      <c r="P78" s="291"/>
    </row>
    <row r="79" spans="1:16" ht="14">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
      <c r="A80" s="88">
        <v>11.1</v>
      </c>
      <c r="B80" s="89" t="s">
        <v>199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316</v>
      </c>
      <c r="L80" s="142"/>
      <c r="M80" s="295">
        <v>275513761.36764324</v>
      </c>
      <c r="N80" s="231">
        <v>158998858.97198001</v>
      </c>
      <c r="O80" s="231">
        <v>333888097.92558897</v>
      </c>
      <c r="P80" s="270">
        <f>MAX(M80:O80)</f>
        <v>333888097.92558897</v>
      </c>
    </row>
    <row r="81" spans="1:16" ht="14">
      <c r="A81" s="88">
        <v>11.2</v>
      </c>
      <c r="B81" s="89" t="s">
        <v>314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316</v>
      </c>
      <c r="L81" s="142"/>
      <c r="M81" s="295"/>
      <c r="N81" s="231"/>
      <c r="O81" s="231"/>
      <c r="P81" s="270"/>
    </row>
    <row r="82" spans="1:16" ht="14">
      <c r="A82" s="88">
        <v>11.3</v>
      </c>
      <c r="B82" s="89" t="s">
        <v>315</v>
      </c>
      <c r="C82" s="91">
        <f t="shared" si="31"/>
        <v>0.61060406433935466</v>
      </c>
      <c r="D82" s="134">
        <v>0.12</v>
      </c>
      <c r="E82" s="91"/>
      <c r="F82" s="91"/>
      <c r="G82" s="91"/>
      <c r="H82" s="91">
        <f t="shared" si="29"/>
        <v>7.3272487720722562E-2</v>
      </c>
      <c r="I82" s="91">
        <f t="shared" si="29"/>
        <v>7.3272487720722562E-2</v>
      </c>
      <c r="J82" s="242">
        <f t="shared" si="30"/>
        <v>0.14654497544144512</v>
      </c>
      <c r="K82" s="240" t="s">
        <v>316</v>
      </c>
      <c r="L82" s="142"/>
      <c r="M82" s="295"/>
      <c r="N82" s="231"/>
      <c r="O82" s="231"/>
      <c r="P82" s="270"/>
    </row>
    <row r="83" spans="1:16" ht="14">
      <c r="A83" s="88">
        <v>11.4</v>
      </c>
      <c r="B83" s="89" t="s">
        <v>167</v>
      </c>
      <c r="C83" s="91">
        <f t="shared" si="31"/>
        <v>2.0315887578445224</v>
      </c>
      <c r="D83" s="134">
        <v>0.12</v>
      </c>
      <c r="E83" s="91"/>
      <c r="F83" s="91"/>
      <c r="G83" s="91"/>
      <c r="H83" s="91">
        <f t="shared" si="29"/>
        <v>0.24379065094134267</v>
      </c>
      <c r="I83" s="91">
        <f t="shared" si="29"/>
        <v>0.24379065094134267</v>
      </c>
      <c r="J83" s="242">
        <f t="shared" si="30"/>
        <v>0.48758130188268534</v>
      </c>
      <c r="K83" s="240" t="s">
        <v>316</v>
      </c>
      <c r="L83" s="142"/>
      <c r="M83" s="295"/>
      <c r="N83" s="231"/>
      <c r="O83" s="231"/>
      <c r="P83" s="270"/>
    </row>
    <row r="84" spans="1:16" ht="14">
      <c r="A84" s="88">
        <v>11.5</v>
      </c>
      <c r="B84" s="89" t="s">
        <v>209</v>
      </c>
      <c r="C84" s="91">
        <f t="shared" si="31"/>
        <v>1.5201899999999999</v>
      </c>
      <c r="D84" s="134">
        <v>0.12</v>
      </c>
      <c r="E84" s="91"/>
      <c r="F84" s="91"/>
      <c r="G84" s="91"/>
      <c r="H84" s="91">
        <f t="shared" ref="H84:I91" si="32">$C84*$D84</f>
        <v>0.1824228</v>
      </c>
      <c r="I84" s="91">
        <f t="shared" si="32"/>
        <v>0.1824228</v>
      </c>
      <c r="J84" s="242">
        <f t="shared" si="30"/>
        <v>0.36484559999999999</v>
      </c>
      <c r="K84" s="240" t="s">
        <v>316</v>
      </c>
      <c r="L84" s="142"/>
      <c r="M84" s="295"/>
      <c r="N84" s="231"/>
      <c r="O84" s="231"/>
      <c r="P84" s="270"/>
    </row>
    <row r="85" spans="1:16" ht="14">
      <c r="A85" s="88">
        <v>11.6</v>
      </c>
      <c r="B85" s="89" t="s">
        <v>313</v>
      </c>
      <c r="C85" s="91">
        <f t="shared" si="31"/>
        <v>0.71243686956521735</v>
      </c>
      <c r="D85" s="134">
        <v>0.12</v>
      </c>
      <c r="E85" s="91"/>
      <c r="F85" s="91"/>
      <c r="G85" s="91"/>
      <c r="H85" s="91">
        <f t="shared" si="32"/>
        <v>8.5492424347826085E-2</v>
      </c>
      <c r="I85" s="91">
        <f t="shared" si="32"/>
        <v>8.5492424347826085E-2</v>
      </c>
      <c r="J85" s="242">
        <f t="shared" si="30"/>
        <v>0.17098484869565217</v>
      </c>
      <c r="K85" s="240" t="s">
        <v>316</v>
      </c>
      <c r="L85" s="142"/>
      <c r="M85" s="295"/>
      <c r="N85" s="231"/>
      <c r="O85" s="231"/>
      <c r="P85" s="270"/>
    </row>
    <row r="86" spans="1:16" ht="14">
      <c r="A86" s="88">
        <v>11.7</v>
      </c>
      <c r="B86" s="89" t="s">
        <v>172</v>
      </c>
      <c r="C86" s="91">
        <f t="shared" si="31"/>
        <v>0.48577500000000001</v>
      </c>
      <c r="D86" s="134">
        <v>0.12</v>
      </c>
      <c r="E86" s="91"/>
      <c r="F86" s="91"/>
      <c r="G86" s="91"/>
      <c r="H86" s="91">
        <f t="shared" si="32"/>
        <v>5.8292999999999998E-2</v>
      </c>
      <c r="I86" s="91">
        <f t="shared" si="32"/>
        <v>5.8292999999999998E-2</v>
      </c>
      <c r="J86" s="242">
        <f t="shared" si="30"/>
        <v>0.116586</v>
      </c>
      <c r="K86" s="240" t="s">
        <v>316</v>
      </c>
      <c r="L86" s="142"/>
      <c r="M86" s="295"/>
      <c r="N86" s="231"/>
      <c r="O86" s="231"/>
      <c r="P86" s="270"/>
    </row>
    <row r="87" spans="1:16" ht="14">
      <c r="A87" s="88">
        <v>11.8</v>
      </c>
      <c r="B87" s="89" t="s">
        <v>80</v>
      </c>
      <c r="C87" s="91">
        <f>J46</f>
        <v>3.9277862074999996</v>
      </c>
      <c r="D87" s="134">
        <v>0.22</v>
      </c>
      <c r="E87" s="91"/>
      <c r="F87" s="91"/>
      <c r="G87" s="91"/>
      <c r="H87" s="91">
        <f t="shared" si="32"/>
        <v>0.86411296564999995</v>
      </c>
      <c r="I87" s="91">
        <f t="shared" si="32"/>
        <v>0.86411296564999995</v>
      </c>
      <c r="J87" s="242">
        <f t="shared" si="30"/>
        <v>1.7282259312999999</v>
      </c>
      <c r="K87" s="240" t="s">
        <v>323</v>
      </c>
      <c r="L87" s="142"/>
      <c r="M87" s="295"/>
      <c r="N87" s="231"/>
      <c r="O87" s="231"/>
      <c r="P87" s="270"/>
    </row>
    <row r="88" spans="1:16" ht="14">
      <c r="A88" s="88">
        <v>11.9</v>
      </c>
      <c r="B88" s="89" t="s">
        <v>324</v>
      </c>
      <c r="C88" s="91">
        <f>J19</f>
        <v>9.2440892965667132</v>
      </c>
      <c r="D88" s="134">
        <v>0.15</v>
      </c>
      <c r="E88" s="91"/>
      <c r="F88" s="91"/>
      <c r="G88" s="91"/>
      <c r="H88" s="91">
        <f t="shared" si="32"/>
        <v>1.386613394485007</v>
      </c>
      <c r="I88" s="91">
        <f t="shared" si="32"/>
        <v>1.386613394485007</v>
      </c>
      <c r="J88" s="242">
        <f t="shared" si="30"/>
        <v>2.773226788970014</v>
      </c>
      <c r="K88" s="240" t="s">
        <v>322</v>
      </c>
      <c r="L88" s="142"/>
      <c r="M88" s="295"/>
      <c r="N88" s="231"/>
      <c r="O88" s="231"/>
      <c r="P88" s="270"/>
    </row>
    <row r="89" spans="1:16" ht="14">
      <c r="A89" s="206">
        <v>11.1</v>
      </c>
      <c r="B89" s="89" t="s">
        <v>325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4.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4">
      <c r="A93" s="131">
        <v>12</v>
      </c>
      <c r="B93" s="93" t="s">
        <v>79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4.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4">
      <c r="A97" s="131">
        <v>13</v>
      </c>
      <c r="B97" s="93" t="s">
        <v>320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
      <c r="A98" s="88" t="s">
        <v>39</v>
      </c>
      <c r="B98" s="89" t="s">
        <v>320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4.5" thickBot="1">
      <c r="A99" s="151" t="s">
        <v>40</v>
      </c>
      <c r="B99" s="135" t="s">
        <v>284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4.5" thickBot="1">
      <c r="A100" s="122"/>
      <c r="B100" s="332" t="s">
        <v>76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4.5" thickBot="1">
      <c r="A101" s="161"/>
      <c r="B101" s="162"/>
      <c r="C101" s="163"/>
      <c r="D101" s="198"/>
      <c r="E101" s="334"/>
      <c r="F101" s="334"/>
      <c r="G101" s="334"/>
      <c r="H101" s="334"/>
      <c r="I101" s="334"/>
      <c r="J101" s="335"/>
      <c r="K101" s="162"/>
      <c r="L101" s="162"/>
      <c r="M101" s="336"/>
      <c r="N101" s="336"/>
      <c r="O101" s="336"/>
      <c r="P101" s="337"/>
    </row>
    <row r="102" spans="1:16" ht="14">
      <c r="A102" s="92"/>
      <c r="B102" s="93" t="s">
        <v>82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4">
      <c r="A103" s="84"/>
      <c r="B103" s="85" t="s">
        <v>89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4.5" thickBot="1">
      <c r="A104" s="153"/>
      <c r="B104" s="154" t="s">
        <v>90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87</v>
      </c>
    </row>
    <row r="107" spans="1:16">
      <c r="A107" s="238">
        <v>1</v>
      </c>
      <c r="B107" s="239" t="s">
        <v>88</v>
      </c>
      <c r="C107" s="239"/>
      <c r="F107" s="81"/>
    </row>
    <row r="108" spans="1:16">
      <c r="A108" s="238">
        <v>2</v>
      </c>
      <c r="B108" s="239" t="s">
        <v>91</v>
      </c>
      <c r="C108" s="239"/>
      <c r="F108" s="82"/>
    </row>
    <row r="109" spans="1:16">
      <c r="A109" s="238">
        <v>3</v>
      </c>
      <c r="B109" s="239" t="s">
        <v>210</v>
      </c>
      <c r="C109" s="239"/>
      <c r="G109" s="81"/>
    </row>
    <row r="110" spans="1:16">
      <c r="A110" s="238">
        <v>4</v>
      </c>
      <c r="B110" s="239" t="s">
        <v>153</v>
      </c>
      <c r="C110" s="239"/>
    </row>
    <row r="111" spans="1:16">
      <c r="A111" s="238">
        <v>5</v>
      </c>
      <c r="B111" s="239" t="s">
        <v>173</v>
      </c>
      <c r="C111" s="239"/>
    </row>
    <row r="112" spans="1:16">
      <c r="A112" s="238">
        <v>6</v>
      </c>
      <c r="B112" s="239" t="s">
        <v>181</v>
      </c>
      <c r="C112" s="239"/>
    </row>
    <row r="115" spans="2:11" ht="14" hidden="1">
      <c r="B115" s="126" t="s">
        <v>74</v>
      </c>
      <c r="C115" s="126"/>
      <c r="D115" s="203"/>
      <c r="E115" s="126" t="s">
        <v>192</v>
      </c>
      <c r="F115" s="126" t="s">
        <v>193</v>
      </c>
      <c r="G115" s="126" t="s">
        <v>194</v>
      </c>
      <c r="H115" s="126" t="s">
        <v>195</v>
      </c>
      <c r="I115" s="126" t="s">
        <v>196</v>
      </c>
      <c r="J115" s="126" t="s">
        <v>76</v>
      </c>
      <c r="K115" s="1"/>
    </row>
    <row r="116" spans="2:11" hidden="1">
      <c r="B116" s="73" t="s">
        <v>83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182</v>
      </c>
      <c r="C117" s="7"/>
      <c r="D117" s="38"/>
      <c r="E117" s="8" t="e">
        <f>#REF!</f>
        <v>#REF!</v>
      </c>
      <c r="F117" s="8" t="e">
        <f>#REF!</f>
        <v>#REF!</v>
      </c>
      <c r="G117" s="8" t="e">
        <f>#REF!</f>
        <v>#REF!</v>
      </c>
      <c r="H117" s="8" t="e">
        <f>#REF!</f>
        <v>#REF!</v>
      </c>
      <c r="I117" s="8" t="e">
        <f>#REF!</f>
        <v>#REF!</v>
      </c>
      <c r="J117" s="8" t="e">
        <f>SUM(E117:I117)</f>
        <v>#REF!</v>
      </c>
      <c r="K117" s="72">
        <v>0.2</v>
      </c>
    </row>
    <row r="118" spans="2:11" hidden="1">
      <c r="B118" s="6" t="s">
        <v>183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76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4" hidden="1">
      <c r="B120" s="126" t="s">
        <v>184</v>
      </c>
      <c r="C120" s="126"/>
      <c r="D120" s="203"/>
      <c r="E120" s="126"/>
      <c r="F120" s="126"/>
      <c r="G120" s="126"/>
      <c r="H120" s="126"/>
      <c r="I120" s="126"/>
      <c r="J120" s="126"/>
      <c r="K120" s="1"/>
    </row>
    <row r="121" spans="2:11" hidden="1">
      <c r="B121" s="73" t="s">
        <v>185</v>
      </c>
      <c r="C121" s="7"/>
      <c r="D121" s="38"/>
      <c r="E121" s="8" t="e">
        <f>E116/3</f>
        <v>#REF!</v>
      </c>
      <c r="F121" s="8" t="e">
        <f>F116/3</f>
        <v>#REF!</v>
      </c>
      <c r="G121" s="8" t="e">
        <f>G116/3</f>
        <v>#REF!</v>
      </c>
      <c r="H121" s="8" t="e">
        <f>H116/3</f>
        <v>#REF!</v>
      </c>
      <c r="I121" s="8" t="e">
        <f>I116/3</f>
        <v>#REF!</v>
      </c>
      <c r="J121" s="8" t="e">
        <f>SUM(E121:I121)</f>
        <v>#REF!</v>
      </c>
      <c r="K121" s="69"/>
    </row>
    <row r="122" spans="2:11" hidden="1">
      <c r="B122" s="6" t="s">
        <v>186</v>
      </c>
      <c r="C122" s="7"/>
      <c r="D122" s="38"/>
      <c r="E122" s="7" t="e">
        <f>E117/5</f>
        <v>#REF!</v>
      </c>
      <c r="F122" s="7" t="e">
        <f>F117/5</f>
        <v>#REF!</v>
      </c>
      <c r="G122" s="7" t="e">
        <f>G117/5</f>
        <v>#REF!</v>
      </c>
      <c r="H122" s="7" t="e">
        <f>H117/5</f>
        <v>#REF!</v>
      </c>
      <c r="I122" s="7" t="e">
        <f>I117/5</f>
        <v>#REF!</v>
      </c>
      <c r="J122" s="8" t="e">
        <f>SUM(E122:I122)</f>
        <v>#REF!</v>
      </c>
      <c r="K122" s="1"/>
    </row>
    <row r="123" spans="2:11" hidden="1">
      <c r="B123" s="6" t="s">
        <v>187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76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4" hidden="1">
      <c r="B125" s="126" t="s">
        <v>188</v>
      </c>
      <c r="C125" s="126"/>
      <c r="D125" s="203"/>
      <c r="E125" s="126"/>
      <c r="F125" s="126"/>
      <c r="G125" s="126"/>
      <c r="H125" s="126"/>
      <c r="I125" s="126"/>
      <c r="J125" s="126"/>
      <c r="K125" s="1"/>
    </row>
    <row r="126" spans="2:11" hidden="1">
      <c r="B126" s="6" t="s">
        <v>189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190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191</v>
      </c>
      <c r="C128" s="7"/>
      <c r="D128" s="38"/>
      <c r="E128" s="8">
        <f t="shared" si="41"/>
        <v>0</v>
      </c>
      <c r="F128" s="8">
        <f t="shared" si="41"/>
        <v>0</v>
      </c>
      <c r="G128" s="8">
        <f t="shared" si="41"/>
        <v>0</v>
      </c>
      <c r="H128" s="8">
        <f t="shared" si="41"/>
        <v>0</v>
      </c>
      <c r="I128" s="8">
        <f t="shared" si="41"/>
        <v>0</v>
      </c>
      <c r="J128" s="8">
        <f>SUM(E128:I128)</f>
        <v>0</v>
      </c>
      <c r="K128" s="1"/>
    </row>
    <row r="129" spans="2:11" ht="13" hidden="1">
      <c r="B129" s="6" t="s">
        <v>76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197</v>
      </c>
      <c r="C131"/>
      <c r="D131" s="172"/>
      <c r="E131" s="2" t="e">
        <f>+E124*0.3</f>
        <v>#REF!</v>
      </c>
      <c r="F131" s="2" t="e">
        <f>+F124*0.3</f>
        <v>#REF!</v>
      </c>
      <c r="G131" s="2" t="e">
        <f>+G124*0.3</f>
        <v>#REF!</v>
      </c>
      <c r="H131" s="2" t="e">
        <f>+H124*0.3</f>
        <v>#REF!</v>
      </c>
      <c r="I131" s="2" t="e">
        <f>+I124*0.3</f>
        <v>#REF!</v>
      </c>
      <c r="J131" s="2" t="e">
        <f>SUM(E131:I131)</f>
        <v>#REF!</v>
      </c>
      <c r="K131" s="1"/>
    </row>
    <row r="132" spans="2:11" ht="13" hidden="1">
      <c r="B132" s="1" t="s">
        <v>198</v>
      </c>
      <c r="C132"/>
      <c r="D132" s="172"/>
      <c r="E132" s="75" t="e">
        <f>+E119-E131</f>
        <v>#REF!</v>
      </c>
      <c r="F132" s="75" t="e">
        <f>+F119-F131</f>
        <v>#REF!</v>
      </c>
      <c r="G132" s="75" t="e">
        <f>+G119-G131</f>
        <v>#REF!</v>
      </c>
      <c r="H132" s="75" t="e">
        <f>+H119-H131</f>
        <v>#REF!</v>
      </c>
      <c r="I132" s="75" t="e">
        <f>+I119-I131</f>
        <v>#REF!</v>
      </c>
      <c r="J132" s="75" t="e">
        <f>SUM(E132:I132)</f>
        <v>#REF!</v>
      </c>
      <c r="K132" s="1"/>
    </row>
  </sheetData>
  <sheetProtection password="CA93" sheet="1" objects="1" scenarios="1"/>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7"/>
  <sheetViews>
    <sheetView tabSelected="1" topLeftCell="A28" zoomScaleNormal="100" workbookViewId="0">
      <selection activeCell="B29" sqref="B29"/>
    </sheetView>
  </sheetViews>
  <sheetFormatPr defaultColWidth="9.1796875" defaultRowHeight="13"/>
  <cols>
    <col min="1" max="1" width="6.81640625" style="511" bestFit="1" customWidth="1"/>
    <col min="2" max="2" width="110.81640625" style="348" customWidth="1"/>
    <col min="3" max="16384" width="9.1796875" style="348"/>
  </cols>
  <sheetData>
    <row r="1" spans="1:2" ht="14.5">
      <c r="A1" s="508" t="s">
        <v>359</v>
      </c>
      <c r="B1" s="347" t="s">
        <v>360</v>
      </c>
    </row>
    <row r="2" spans="1:2" ht="14.5">
      <c r="A2" s="509" t="s">
        <v>336</v>
      </c>
      <c r="B2" s="349" t="s">
        <v>337</v>
      </c>
    </row>
    <row r="3" spans="1:2" ht="43.5">
      <c r="A3" s="428">
        <v>1</v>
      </c>
      <c r="B3" s="350" t="s">
        <v>582</v>
      </c>
    </row>
    <row r="4" spans="1:2" ht="29">
      <c r="A4" s="428">
        <v>2</v>
      </c>
      <c r="B4" s="350" t="s">
        <v>395</v>
      </c>
    </row>
    <row r="5" spans="1:2" ht="14.5">
      <c r="A5" s="428">
        <v>3</v>
      </c>
      <c r="B5" s="350" t="s">
        <v>338</v>
      </c>
    </row>
    <row r="6" spans="1:2" ht="29">
      <c r="A6" s="428">
        <v>4</v>
      </c>
      <c r="B6" s="350" t="s">
        <v>339</v>
      </c>
    </row>
    <row r="7" spans="1:2" ht="29">
      <c r="A7" s="428">
        <v>5</v>
      </c>
      <c r="B7" s="350" t="s">
        <v>340</v>
      </c>
    </row>
    <row r="8" spans="1:2" ht="29">
      <c r="A8" s="529">
        <v>6</v>
      </c>
      <c r="B8" s="350" t="s">
        <v>341</v>
      </c>
    </row>
    <row r="9" spans="1:2" ht="75.650000000000006" customHeight="1">
      <c r="A9" s="529"/>
      <c r="B9" s="411" t="s">
        <v>431</v>
      </c>
    </row>
    <row r="10" spans="1:2" ht="29">
      <c r="A10" s="529"/>
      <c r="B10" s="350" t="s">
        <v>361</v>
      </c>
    </row>
    <row r="11" spans="1:2" ht="14.5">
      <c r="A11" s="529"/>
      <c r="B11" s="350" t="s">
        <v>342</v>
      </c>
    </row>
    <row r="12" spans="1:2" ht="14.5">
      <c r="A12" s="428">
        <v>7</v>
      </c>
      <c r="B12" s="350" t="s">
        <v>343</v>
      </c>
    </row>
    <row r="13" spans="1:2" ht="29">
      <c r="A13" s="428">
        <v>8</v>
      </c>
      <c r="B13" s="350" t="s">
        <v>400</v>
      </c>
    </row>
    <row r="14" spans="1:2" ht="29">
      <c r="A14" s="513">
        <v>9</v>
      </c>
      <c r="B14" s="523" t="s">
        <v>396</v>
      </c>
    </row>
    <row r="15" spans="1:2" ht="29">
      <c r="A15" s="428">
        <v>10</v>
      </c>
      <c r="B15" s="350" t="s">
        <v>401</v>
      </c>
    </row>
    <row r="16" spans="1:2" ht="14.5">
      <c r="A16" s="428">
        <v>11</v>
      </c>
      <c r="B16" s="350" t="s">
        <v>432</v>
      </c>
    </row>
    <row r="17" spans="1:2" ht="29">
      <c r="A17" s="428">
        <v>12</v>
      </c>
      <c r="B17" s="350" t="s">
        <v>397</v>
      </c>
    </row>
    <row r="18" spans="1:2" ht="29">
      <c r="A18" s="521">
        <v>13</v>
      </c>
      <c r="B18" s="350" t="s">
        <v>587</v>
      </c>
    </row>
    <row r="19" spans="1:2" ht="14.5">
      <c r="A19" s="510" t="s">
        <v>344</v>
      </c>
      <c r="B19" s="349" t="s">
        <v>345</v>
      </c>
    </row>
    <row r="20" spans="1:2" ht="29">
      <c r="A20" s="428">
        <v>1</v>
      </c>
      <c r="B20" s="350" t="s">
        <v>340</v>
      </c>
    </row>
    <row r="21" spans="1:2" ht="14.5">
      <c r="A21" s="428">
        <v>2</v>
      </c>
      <c r="B21" s="350" t="s">
        <v>346</v>
      </c>
    </row>
    <row r="22" spans="1:2" ht="14.5">
      <c r="A22" s="428">
        <v>3</v>
      </c>
      <c r="B22" s="350" t="s">
        <v>347</v>
      </c>
    </row>
    <row r="23" spans="1:2" ht="14.5">
      <c r="A23" s="510" t="s">
        <v>348</v>
      </c>
      <c r="B23" s="349" t="s">
        <v>349</v>
      </c>
    </row>
    <row r="24" spans="1:2" ht="43.5">
      <c r="A24" s="428">
        <v>1</v>
      </c>
      <c r="B24" s="350" t="s">
        <v>583</v>
      </c>
    </row>
    <row r="25" spans="1:2" ht="14.5">
      <c r="A25" s="428">
        <v>2</v>
      </c>
      <c r="B25" s="350" t="s">
        <v>433</v>
      </c>
    </row>
    <row r="26" spans="1:2" ht="29">
      <c r="A26" s="524">
        <v>3</v>
      </c>
      <c r="B26" s="350" t="s">
        <v>588</v>
      </c>
    </row>
    <row r="27" spans="1:2" ht="14.5">
      <c r="A27" s="510" t="s">
        <v>350</v>
      </c>
      <c r="B27" s="349" t="s">
        <v>351</v>
      </c>
    </row>
    <row r="28" spans="1:2" ht="14.5">
      <c r="A28" s="428">
        <v>1</v>
      </c>
      <c r="B28" s="350" t="s">
        <v>584</v>
      </c>
    </row>
    <row r="29" spans="1:2" ht="29">
      <c r="A29" s="428">
        <v>2</v>
      </c>
      <c r="B29" s="350" t="s">
        <v>355</v>
      </c>
    </row>
    <row r="30" spans="1:2" ht="14.5">
      <c r="A30" s="510" t="s">
        <v>352</v>
      </c>
      <c r="B30" s="349" t="s">
        <v>85</v>
      </c>
    </row>
    <row r="31" spans="1:2" ht="14.5">
      <c r="A31" s="428">
        <v>1</v>
      </c>
      <c r="B31" s="350" t="s">
        <v>398</v>
      </c>
    </row>
    <row r="32" spans="1:2" ht="29">
      <c r="A32" s="428">
        <v>2</v>
      </c>
      <c r="B32" s="350" t="s">
        <v>399</v>
      </c>
    </row>
    <row r="33" spans="1:2" ht="14.5">
      <c r="A33" s="510" t="s">
        <v>353</v>
      </c>
      <c r="B33" s="349" t="s">
        <v>564</v>
      </c>
    </row>
    <row r="34" spans="1:2" ht="43.5">
      <c r="A34" s="428">
        <v>1</v>
      </c>
      <c r="B34" s="507" t="s">
        <v>565</v>
      </c>
    </row>
    <row r="35" spans="1:2" ht="29">
      <c r="A35" s="428">
        <v>2</v>
      </c>
      <c r="B35" s="350" t="s">
        <v>585</v>
      </c>
    </row>
    <row r="36" spans="1:2" ht="29">
      <c r="A36" s="428">
        <v>3</v>
      </c>
      <c r="B36" s="350" t="s">
        <v>586</v>
      </c>
    </row>
    <row r="37" spans="1:2" ht="14.5">
      <c r="A37" s="428">
        <v>4</v>
      </c>
      <c r="B37" s="350" t="s">
        <v>354</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6" orientation="portrait" r:id="rId2"/>
  <headerFooter>
    <oddHeader>&amp;L&amp;"-,Regular"&amp;11Bank of Bhutan&amp;C&amp;"-,Regular"&amp;11Bill of Materials&amp;R&amp;A</oddHeader>
    <oddFooter>&amp;CPage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2"/>
  <sheetViews>
    <sheetView zoomScaleNormal="100" workbookViewId="0">
      <selection activeCell="D20" sqref="D20"/>
    </sheetView>
  </sheetViews>
  <sheetFormatPr defaultColWidth="9.1796875" defaultRowHeight="14.5"/>
  <cols>
    <col min="1" max="1" width="3.90625" style="359" customWidth="1"/>
    <col min="2" max="2" width="30" style="359" bestFit="1" customWidth="1"/>
    <col min="3" max="3" width="28.54296875" style="359" customWidth="1"/>
    <col min="4" max="4" width="28" style="359" customWidth="1"/>
    <col min="5" max="5" width="28.1796875" style="359" customWidth="1"/>
    <col min="6" max="7" width="28.54296875" style="359" customWidth="1"/>
    <col min="8" max="8" width="29.36328125" style="359" customWidth="1"/>
    <col min="9" max="16384" width="9.1796875" style="359"/>
  </cols>
  <sheetData>
    <row r="1" spans="1:8" s="352" customFormat="1" ht="15" customHeight="1">
      <c r="A1" s="504" t="s">
        <v>138</v>
      </c>
      <c r="B1" s="505" t="s">
        <v>326</v>
      </c>
      <c r="C1" s="504" t="s">
        <v>330</v>
      </c>
      <c r="D1" s="504" t="s">
        <v>331</v>
      </c>
      <c r="E1" s="504" t="s">
        <v>332</v>
      </c>
      <c r="F1" s="504" t="s">
        <v>333</v>
      </c>
      <c r="G1" s="504" t="s">
        <v>334</v>
      </c>
      <c r="H1" s="504" t="s">
        <v>559</v>
      </c>
    </row>
    <row r="2" spans="1:8" s="356" customFormat="1">
      <c r="A2" s="353" t="s">
        <v>563</v>
      </c>
      <c r="B2" s="404" t="s">
        <v>185</v>
      </c>
      <c r="C2" s="355"/>
      <c r="D2" s="355"/>
      <c r="E2" s="355"/>
      <c r="F2" s="355"/>
      <c r="G2" s="355"/>
      <c r="H2" s="405"/>
    </row>
    <row r="3" spans="1:8" s="356" customFormat="1">
      <c r="A3" s="353" t="s">
        <v>356</v>
      </c>
      <c r="B3" s="404" t="s">
        <v>394</v>
      </c>
      <c r="C3" s="355"/>
      <c r="D3" s="355"/>
      <c r="E3" s="355"/>
      <c r="F3" s="355"/>
      <c r="G3" s="355"/>
      <c r="H3" s="405"/>
    </row>
    <row r="4" spans="1:8" s="356" customFormat="1">
      <c r="A4" s="353" t="s">
        <v>357</v>
      </c>
      <c r="B4" s="354" t="s">
        <v>327</v>
      </c>
      <c r="C4" s="355"/>
      <c r="D4" s="355"/>
      <c r="E4" s="355"/>
      <c r="F4" s="355"/>
      <c r="G4" s="355"/>
      <c r="H4" s="405"/>
    </row>
    <row r="5" spans="1:8" s="356" customFormat="1">
      <c r="A5" s="353" t="s">
        <v>577</v>
      </c>
      <c r="B5" s="404" t="s">
        <v>428</v>
      </c>
      <c r="C5" s="355"/>
      <c r="D5" s="355"/>
      <c r="E5" s="355"/>
      <c r="F5" s="355"/>
      <c r="G5" s="355"/>
      <c r="H5" s="405"/>
    </row>
    <row r="6" spans="1:8" s="356" customFormat="1">
      <c r="A6" s="353" t="s">
        <v>575</v>
      </c>
      <c r="B6" s="404" t="s">
        <v>290</v>
      </c>
      <c r="C6" s="357"/>
      <c r="D6" s="357"/>
      <c r="E6" s="357"/>
      <c r="F6" s="357"/>
      <c r="G6" s="357"/>
      <c r="H6" s="357"/>
    </row>
    <row r="7" spans="1:8" s="356" customFormat="1">
      <c r="A7" s="353" t="s">
        <v>578</v>
      </c>
      <c r="B7" s="404" t="s">
        <v>560</v>
      </c>
      <c r="C7" s="405"/>
      <c r="D7" s="405"/>
      <c r="E7" s="405"/>
      <c r="F7" s="405"/>
      <c r="G7" s="405"/>
      <c r="H7" s="405"/>
    </row>
    <row r="8" spans="1:8" s="356" customFormat="1">
      <c r="A8" s="353" t="s">
        <v>579</v>
      </c>
      <c r="B8" s="404" t="s">
        <v>561</v>
      </c>
      <c r="C8" s="405"/>
      <c r="D8" s="405"/>
      <c r="E8" s="405"/>
      <c r="F8" s="405"/>
      <c r="G8" s="405"/>
      <c r="H8" s="405"/>
    </row>
    <row r="9" spans="1:8" s="356" customFormat="1">
      <c r="A9" s="353" t="s">
        <v>580</v>
      </c>
      <c r="B9" s="404" t="s">
        <v>562</v>
      </c>
      <c r="C9" s="405"/>
      <c r="D9" s="405"/>
      <c r="E9" s="405"/>
      <c r="F9" s="405"/>
      <c r="G9" s="405"/>
      <c r="H9" s="405"/>
    </row>
    <row r="10" spans="1:8">
      <c r="A10" s="353" t="s">
        <v>576</v>
      </c>
      <c r="B10" s="358" t="s">
        <v>574</v>
      </c>
      <c r="C10" s="406"/>
      <c r="D10" s="406"/>
      <c r="E10" s="406"/>
      <c r="F10" s="406"/>
      <c r="G10" s="406"/>
      <c r="H10" s="406"/>
    </row>
    <row r="11" spans="1:8">
      <c r="A11" s="353" t="s">
        <v>581</v>
      </c>
      <c r="B11" s="358" t="s">
        <v>328</v>
      </c>
      <c r="C11" s="406"/>
      <c r="D11" s="406"/>
      <c r="E11" s="406"/>
      <c r="F11" s="406"/>
      <c r="G11" s="406"/>
      <c r="H11" s="406"/>
    </row>
    <row r="12" spans="1:8">
      <c r="A12" s="506"/>
      <c r="B12" s="506" t="s">
        <v>358</v>
      </c>
      <c r="C12" s="506"/>
      <c r="D12" s="506"/>
      <c r="E12" s="506"/>
      <c r="F12" s="506"/>
      <c r="G12" s="506"/>
      <c r="H12" s="506"/>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pageMargins left="0.36" right="0.28000000000000003" top="0.75" bottom="0.75" header="0.3" footer="0.3"/>
  <pageSetup paperSize="8" orientation="landscape" r:id="rId2"/>
  <headerFooter>
    <oddHeader>&amp;L&amp;"-,Regular"&amp;11Bank of Bhutan&amp;C&amp;"-,Regular"&amp;11Bill of Materials&amp;R&amp;A</oddHeader>
    <oddFooter>&amp;CPage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82"/>
  <sheetViews>
    <sheetView zoomScale="85" zoomScaleNormal="85" workbookViewId="0">
      <selection activeCell="F11" sqref="F11"/>
    </sheetView>
  </sheetViews>
  <sheetFormatPr defaultColWidth="9.1796875" defaultRowHeight="14.5"/>
  <cols>
    <col min="1" max="1" width="3.36328125" style="446" bestFit="1" customWidth="1"/>
    <col min="2" max="2" width="32.6328125" style="361" customWidth="1"/>
    <col min="3" max="20" width="17.1796875" style="361" customWidth="1"/>
    <col min="21" max="21" width="11.453125" style="361" customWidth="1"/>
    <col min="22" max="22" width="16.1796875" style="361" customWidth="1"/>
    <col min="23" max="23" width="18.453125" style="361" customWidth="1"/>
    <col min="24" max="24" width="11.1796875" style="361" customWidth="1"/>
    <col min="25" max="25" width="16.1796875" style="361" customWidth="1"/>
    <col min="26" max="26" width="18" style="361" customWidth="1"/>
    <col min="27" max="27" width="11.453125" style="361" customWidth="1"/>
    <col min="28" max="34" width="16" style="361" customWidth="1"/>
    <col min="35" max="35" width="17.81640625" style="361" customWidth="1"/>
    <col min="36" max="36" width="21.453125" style="361" customWidth="1"/>
    <col min="37" max="16384" width="9.1796875" style="361"/>
  </cols>
  <sheetData>
    <row r="1" spans="1:36" s="467" customFormat="1" ht="70.25" customHeight="1">
      <c r="A1" s="503" t="s">
        <v>138</v>
      </c>
      <c r="B1" s="434" t="s">
        <v>448</v>
      </c>
      <c r="C1" s="530" t="s">
        <v>375</v>
      </c>
      <c r="D1" s="532" t="s">
        <v>376</v>
      </c>
      <c r="E1" s="532" t="s">
        <v>377</v>
      </c>
      <c r="F1" s="532" t="s">
        <v>378</v>
      </c>
      <c r="G1" s="532" t="s">
        <v>379</v>
      </c>
      <c r="H1" s="532" t="s">
        <v>380</v>
      </c>
      <c r="I1" s="532" t="s">
        <v>381</v>
      </c>
      <c r="J1" s="532" t="s">
        <v>382</v>
      </c>
      <c r="K1" s="532" t="s">
        <v>383</v>
      </c>
      <c r="L1" s="532" t="s">
        <v>384</v>
      </c>
      <c r="M1" s="532" t="s">
        <v>385</v>
      </c>
      <c r="N1" s="532" t="s">
        <v>386</v>
      </c>
      <c r="O1" s="532" t="s">
        <v>572</v>
      </c>
      <c r="P1" s="532" t="s">
        <v>388</v>
      </c>
      <c r="Q1" s="532" t="s">
        <v>389</v>
      </c>
      <c r="R1" s="532" t="s">
        <v>390</v>
      </c>
      <c r="S1" s="532" t="s">
        <v>391</v>
      </c>
      <c r="T1" s="532" t="s">
        <v>392</v>
      </c>
      <c r="U1" s="534" t="s">
        <v>69</v>
      </c>
      <c r="V1" s="534"/>
      <c r="W1" s="534"/>
      <c r="X1" s="534" t="s">
        <v>70</v>
      </c>
      <c r="Y1" s="534"/>
      <c r="Z1" s="534"/>
      <c r="AA1" s="534" t="s">
        <v>71</v>
      </c>
      <c r="AB1" s="534"/>
      <c r="AC1" s="534"/>
      <c r="AD1" s="534" t="s">
        <v>131</v>
      </c>
      <c r="AE1" s="534"/>
      <c r="AF1" s="534"/>
      <c r="AG1" s="534" t="s">
        <v>132</v>
      </c>
      <c r="AH1" s="534"/>
      <c r="AI1" s="534"/>
      <c r="AJ1" s="533" t="s">
        <v>435</v>
      </c>
    </row>
    <row r="2" spans="1:36" ht="26.4" customHeight="1">
      <c r="A2" s="503" t="s">
        <v>473</v>
      </c>
      <c r="B2" s="514" t="s">
        <v>466</v>
      </c>
      <c r="C2" s="531"/>
      <c r="D2" s="532"/>
      <c r="E2" s="532"/>
      <c r="F2" s="532"/>
      <c r="G2" s="532"/>
      <c r="H2" s="532"/>
      <c r="I2" s="532"/>
      <c r="J2" s="532"/>
      <c r="K2" s="532"/>
      <c r="L2" s="532"/>
      <c r="M2" s="532"/>
      <c r="N2" s="532"/>
      <c r="O2" s="532"/>
      <c r="P2" s="532"/>
      <c r="Q2" s="532"/>
      <c r="R2" s="532"/>
      <c r="S2" s="532"/>
      <c r="T2" s="532"/>
      <c r="U2" s="473" t="s">
        <v>60</v>
      </c>
      <c r="V2" s="473" t="s">
        <v>434</v>
      </c>
      <c r="W2" s="473" t="s">
        <v>465</v>
      </c>
      <c r="X2" s="473" t="s">
        <v>60</v>
      </c>
      <c r="Y2" s="473" t="s">
        <v>434</v>
      </c>
      <c r="Z2" s="473" t="s">
        <v>465</v>
      </c>
      <c r="AA2" s="473" t="s">
        <v>60</v>
      </c>
      <c r="AB2" s="473" t="s">
        <v>434</v>
      </c>
      <c r="AC2" s="473" t="s">
        <v>465</v>
      </c>
      <c r="AD2" s="473" t="s">
        <v>60</v>
      </c>
      <c r="AE2" s="473" t="s">
        <v>434</v>
      </c>
      <c r="AF2" s="473" t="s">
        <v>465</v>
      </c>
      <c r="AG2" s="473" t="s">
        <v>60</v>
      </c>
      <c r="AH2" s="473" t="s">
        <v>434</v>
      </c>
      <c r="AI2" s="473" t="s">
        <v>465</v>
      </c>
      <c r="AJ2" s="533"/>
    </row>
    <row r="3" spans="1:36">
      <c r="A3" s="425">
        <v>1</v>
      </c>
      <c r="B3" s="403" t="s">
        <v>402</v>
      </c>
      <c r="C3" s="351"/>
      <c r="D3" s="351"/>
      <c r="E3" s="368"/>
      <c r="F3" s="368"/>
      <c r="G3" s="368"/>
      <c r="H3" s="368"/>
      <c r="I3" s="368"/>
      <c r="J3" s="368"/>
      <c r="K3" s="368"/>
      <c r="L3" s="368"/>
      <c r="M3" s="368"/>
      <c r="N3" s="368"/>
      <c r="O3" s="368"/>
      <c r="P3" s="368"/>
      <c r="Q3" s="368"/>
      <c r="R3" s="368"/>
      <c r="S3" s="368"/>
      <c r="T3" s="368"/>
      <c r="U3" s="367"/>
      <c r="V3" s="369"/>
      <c r="W3" s="369"/>
      <c r="X3" s="351"/>
      <c r="Y3" s="351"/>
      <c r="Z3" s="351"/>
      <c r="AA3" s="351"/>
      <c r="AB3" s="351"/>
      <c r="AC3" s="351"/>
      <c r="AD3" s="351"/>
      <c r="AE3" s="351"/>
      <c r="AF3" s="351"/>
      <c r="AG3" s="351"/>
      <c r="AH3" s="351"/>
      <c r="AI3" s="351"/>
      <c r="AJ3" s="515"/>
    </row>
    <row r="4" spans="1:36">
      <c r="A4" s="425">
        <v>2</v>
      </c>
      <c r="B4" s="403" t="s">
        <v>569</v>
      </c>
      <c r="C4" s="351"/>
      <c r="D4" s="351"/>
      <c r="E4" s="368"/>
      <c r="F4" s="368"/>
      <c r="G4" s="368"/>
      <c r="H4" s="368"/>
      <c r="I4" s="368"/>
      <c r="J4" s="368"/>
      <c r="K4" s="368"/>
      <c r="L4" s="368"/>
      <c r="M4" s="368"/>
      <c r="N4" s="368"/>
      <c r="O4" s="368"/>
      <c r="P4" s="368"/>
      <c r="Q4" s="368"/>
      <c r="R4" s="368"/>
      <c r="S4" s="368"/>
      <c r="T4" s="368"/>
      <c r="U4" s="367"/>
      <c r="V4" s="369"/>
      <c r="W4" s="369"/>
      <c r="X4" s="351"/>
      <c r="Y4" s="351"/>
      <c r="Z4" s="351"/>
      <c r="AA4" s="351"/>
      <c r="AB4" s="351"/>
      <c r="AC4" s="351"/>
      <c r="AD4" s="351"/>
      <c r="AE4" s="351"/>
      <c r="AF4" s="351"/>
      <c r="AG4" s="351"/>
      <c r="AH4" s="351"/>
      <c r="AI4" s="351"/>
      <c r="AJ4" s="515"/>
    </row>
    <row r="5" spans="1:36">
      <c r="A5" s="425">
        <v>3</v>
      </c>
      <c r="B5" s="403" t="s">
        <v>404</v>
      </c>
      <c r="C5" s="351"/>
      <c r="D5" s="351"/>
      <c r="E5" s="368"/>
      <c r="F5" s="368"/>
      <c r="G5" s="368"/>
      <c r="H5" s="368"/>
      <c r="I5" s="368"/>
      <c r="J5" s="368"/>
      <c r="K5" s="368"/>
      <c r="L5" s="368"/>
      <c r="M5" s="368"/>
      <c r="N5" s="368"/>
      <c r="O5" s="368"/>
      <c r="P5" s="368"/>
      <c r="Q5" s="368"/>
      <c r="R5" s="368"/>
      <c r="S5" s="368"/>
      <c r="T5" s="368"/>
      <c r="U5" s="367"/>
      <c r="V5" s="369"/>
      <c r="W5" s="369"/>
      <c r="X5" s="351"/>
      <c r="Y5" s="351"/>
      <c r="Z5" s="351"/>
      <c r="AA5" s="351"/>
      <c r="AB5" s="351"/>
      <c r="AC5" s="351"/>
      <c r="AD5" s="351"/>
      <c r="AE5" s="351"/>
      <c r="AF5" s="351"/>
      <c r="AG5" s="351"/>
      <c r="AH5" s="351"/>
      <c r="AI5" s="351"/>
      <c r="AJ5" s="515"/>
    </row>
    <row r="6" spans="1:36">
      <c r="A6" s="425">
        <v>4</v>
      </c>
      <c r="B6" s="403" t="s">
        <v>405</v>
      </c>
      <c r="C6" s="351"/>
      <c r="D6" s="351"/>
      <c r="E6" s="368"/>
      <c r="F6" s="368"/>
      <c r="G6" s="368"/>
      <c r="H6" s="368"/>
      <c r="I6" s="368"/>
      <c r="J6" s="368"/>
      <c r="K6" s="368"/>
      <c r="L6" s="368"/>
      <c r="M6" s="368"/>
      <c r="N6" s="368"/>
      <c r="O6" s="368"/>
      <c r="P6" s="368"/>
      <c r="Q6" s="368"/>
      <c r="R6" s="368"/>
      <c r="S6" s="368"/>
      <c r="T6" s="368"/>
      <c r="U6" s="367"/>
      <c r="V6" s="369"/>
      <c r="W6" s="369"/>
      <c r="X6" s="351"/>
      <c r="Y6" s="351"/>
      <c r="Z6" s="351"/>
      <c r="AA6" s="351"/>
      <c r="AB6" s="351"/>
      <c r="AC6" s="351"/>
      <c r="AD6" s="351"/>
      <c r="AE6" s="351"/>
      <c r="AF6" s="351"/>
      <c r="AG6" s="351"/>
      <c r="AH6" s="351"/>
      <c r="AI6" s="351"/>
      <c r="AJ6" s="515"/>
    </row>
    <row r="7" spans="1:36">
      <c r="A7" s="425">
        <v>5</v>
      </c>
      <c r="B7" s="403" t="s">
        <v>406</v>
      </c>
      <c r="C7" s="351"/>
      <c r="D7" s="351"/>
      <c r="E7" s="368"/>
      <c r="F7" s="368"/>
      <c r="G7" s="368"/>
      <c r="H7" s="368"/>
      <c r="I7" s="368"/>
      <c r="J7" s="368"/>
      <c r="K7" s="368"/>
      <c r="L7" s="368"/>
      <c r="M7" s="368"/>
      <c r="N7" s="368"/>
      <c r="O7" s="368"/>
      <c r="P7" s="368"/>
      <c r="Q7" s="368"/>
      <c r="R7" s="368"/>
      <c r="S7" s="368"/>
      <c r="T7" s="368"/>
      <c r="U7" s="367"/>
      <c r="V7" s="369"/>
      <c r="W7" s="369"/>
      <c r="X7" s="351"/>
      <c r="Y7" s="351"/>
      <c r="Z7" s="351"/>
      <c r="AA7" s="351"/>
      <c r="AB7" s="351"/>
      <c r="AC7" s="351"/>
      <c r="AD7" s="351"/>
      <c r="AE7" s="351"/>
      <c r="AF7" s="351"/>
      <c r="AG7" s="351"/>
      <c r="AH7" s="351"/>
      <c r="AI7" s="351"/>
      <c r="AJ7" s="515"/>
    </row>
    <row r="8" spans="1:36">
      <c r="A8" s="425">
        <v>6</v>
      </c>
      <c r="B8" s="403" t="s">
        <v>407</v>
      </c>
      <c r="C8" s="351"/>
      <c r="D8" s="351"/>
      <c r="E8" s="368"/>
      <c r="F8" s="368"/>
      <c r="G8" s="368"/>
      <c r="H8" s="368"/>
      <c r="I8" s="368"/>
      <c r="J8" s="368"/>
      <c r="K8" s="368"/>
      <c r="L8" s="368"/>
      <c r="M8" s="368"/>
      <c r="N8" s="368"/>
      <c r="O8" s="368"/>
      <c r="P8" s="368"/>
      <c r="Q8" s="368"/>
      <c r="R8" s="368"/>
      <c r="S8" s="368"/>
      <c r="T8" s="368"/>
      <c r="U8" s="367"/>
      <c r="V8" s="369"/>
      <c r="W8" s="369"/>
      <c r="X8" s="351"/>
      <c r="Y8" s="351"/>
      <c r="Z8" s="351"/>
      <c r="AA8" s="351"/>
      <c r="AB8" s="351"/>
      <c r="AC8" s="351"/>
      <c r="AD8" s="351"/>
      <c r="AE8" s="351"/>
      <c r="AF8" s="351"/>
      <c r="AG8" s="351"/>
      <c r="AH8" s="351"/>
      <c r="AI8" s="351"/>
      <c r="AJ8" s="515"/>
    </row>
    <row r="9" spans="1:36" ht="24">
      <c r="A9" s="425">
        <v>7</v>
      </c>
      <c r="B9" s="403" t="s">
        <v>408</v>
      </c>
      <c r="C9" s="351"/>
      <c r="D9" s="351"/>
      <c r="E9" s="368"/>
      <c r="F9" s="368"/>
      <c r="G9" s="368"/>
      <c r="H9" s="368"/>
      <c r="I9" s="368"/>
      <c r="J9" s="368"/>
      <c r="K9" s="368"/>
      <c r="L9" s="368"/>
      <c r="M9" s="368"/>
      <c r="N9" s="368"/>
      <c r="O9" s="368"/>
      <c r="P9" s="368"/>
      <c r="Q9" s="368"/>
      <c r="R9" s="368"/>
      <c r="S9" s="368"/>
      <c r="T9" s="368"/>
      <c r="U9" s="367"/>
      <c r="V9" s="369"/>
      <c r="W9" s="369"/>
      <c r="X9" s="351"/>
      <c r="Y9" s="351"/>
      <c r="Z9" s="351"/>
      <c r="AA9" s="351"/>
      <c r="AB9" s="351"/>
      <c r="AC9" s="351"/>
      <c r="AD9" s="351"/>
      <c r="AE9" s="351"/>
      <c r="AF9" s="351"/>
      <c r="AG9" s="351"/>
      <c r="AH9" s="351"/>
      <c r="AI9" s="351"/>
      <c r="AJ9" s="515"/>
    </row>
    <row r="10" spans="1:36">
      <c r="A10" s="425">
        <v>8</v>
      </c>
      <c r="B10" s="403" t="s">
        <v>409</v>
      </c>
      <c r="C10" s="351"/>
      <c r="D10" s="351"/>
      <c r="E10" s="368"/>
      <c r="F10" s="368"/>
      <c r="G10" s="368"/>
      <c r="H10" s="368"/>
      <c r="I10" s="368"/>
      <c r="J10" s="368"/>
      <c r="K10" s="368"/>
      <c r="L10" s="368"/>
      <c r="M10" s="368"/>
      <c r="N10" s="368"/>
      <c r="O10" s="368"/>
      <c r="P10" s="368"/>
      <c r="Q10" s="368"/>
      <c r="R10" s="368"/>
      <c r="S10" s="368"/>
      <c r="T10" s="368"/>
      <c r="U10" s="367"/>
      <c r="V10" s="369"/>
      <c r="W10" s="369"/>
      <c r="X10" s="351"/>
      <c r="Y10" s="351"/>
      <c r="Z10" s="351"/>
      <c r="AA10" s="351"/>
      <c r="AB10" s="351"/>
      <c r="AC10" s="351"/>
      <c r="AD10" s="351"/>
      <c r="AE10" s="351"/>
      <c r="AF10" s="351"/>
      <c r="AG10" s="351"/>
      <c r="AH10" s="351"/>
      <c r="AI10" s="351"/>
      <c r="AJ10" s="515"/>
    </row>
    <row r="11" spans="1:36">
      <c r="A11" s="425">
        <v>9</v>
      </c>
      <c r="B11" s="403" t="s">
        <v>410</v>
      </c>
      <c r="C11" s="351"/>
      <c r="D11" s="351"/>
      <c r="E11" s="368"/>
      <c r="F11" s="368"/>
      <c r="G11" s="368"/>
      <c r="H11" s="368"/>
      <c r="I11" s="368"/>
      <c r="J11" s="368"/>
      <c r="K11" s="368"/>
      <c r="L11" s="368"/>
      <c r="M11" s="368"/>
      <c r="N11" s="368"/>
      <c r="O11" s="368"/>
      <c r="P11" s="368"/>
      <c r="Q11" s="368"/>
      <c r="R11" s="368"/>
      <c r="S11" s="368"/>
      <c r="T11" s="368"/>
      <c r="U11" s="367"/>
      <c r="V11" s="369"/>
      <c r="W11" s="369"/>
      <c r="X11" s="351"/>
      <c r="Y11" s="351"/>
      <c r="Z11" s="351"/>
      <c r="AA11" s="351"/>
      <c r="AB11" s="351"/>
      <c r="AC11" s="351"/>
      <c r="AD11" s="351"/>
      <c r="AE11" s="351"/>
      <c r="AF11" s="351"/>
      <c r="AG11" s="351"/>
      <c r="AH11" s="351"/>
      <c r="AI11" s="351"/>
      <c r="AJ11" s="515"/>
    </row>
    <row r="12" spans="1:36">
      <c r="A12" s="425">
        <v>10</v>
      </c>
      <c r="B12" s="403" t="s">
        <v>424</v>
      </c>
      <c r="C12" s="351"/>
      <c r="D12" s="351"/>
      <c r="E12" s="368"/>
      <c r="F12" s="368"/>
      <c r="G12" s="368"/>
      <c r="H12" s="368"/>
      <c r="I12" s="368"/>
      <c r="J12" s="368"/>
      <c r="K12" s="368"/>
      <c r="L12" s="368"/>
      <c r="M12" s="368"/>
      <c r="N12" s="368"/>
      <c r="O12" s="368"/>
      <c r="P12" s="368"/>
      <c r="Q12" s="368"/>
      <c r="R12" s="368"/>
      <c r="S12" s="368"/>
      <c r="T12" s="368"/>
      <c r="U12" s="367"/>
      <c r="V12" s="369"/>
      <c r="W12" s="369"/>
      <c r="X12" s="351"/>
      <c r="Y12" s="351"/>
      <c r="Z12" s="351"/>
      <c r="AA12" s="351"/>
      <c r="AB12" s="351"/>
      <c r="AC12" s="351"/>
      <c r="AD12" s="351"/>
      <c r="AE12" s="351"/>
      <c r="AF12" s="351"/>
      <c r="AG12" s="351"/>
      <c r="AH12" s="351"/>
      <c r="AI12" s="351"/>
      <c r="AJ12" s="515"/>
    </row>
    <row r="13" spans="1:36">
      <c r="A13" s="425">
        <v>11</v>
      </c>
      <c r="B13" s="403" t="s">
        <v>425</v>
      </c>
      <c r="C13" s="351"/>
      <c r="D13" s="351"/>
      <c r="E13" s="368"/>
      <c r="F13" s="368"/>
      <c r="G13" s="368"/>
      <c r="H13" s="368"/>
      <c r="I13" s="368"/>
      <c r="J13" s="368"/>
      <c r="K13" s="368"/>
      <c r="L13" s="368"/>
      <c r="M13" s="368"/>
      <c r="N13" s="368"/>
      <c r="O13" s="368"/>
      <c r="P13" s="368"/>
      <c r="Q13" s="368"/>
      <c r="R13" s="368"/>
      <c r="S13" s="368"/>
      <c r="T13" s="368"/>
      <c r="U13" s="367"/>
      <c r="V13" s="369"/>
      <c r="W13" s="369"/>
      <c r="X13" s="351"/>
      <c r="Y13" s="351"/>
      <c r="Z13" s="351"/>
      <c r="AA13" s="351"/>
      <c r="AB13" s="351"/>
      <c r="AC13" s="351"/>
      <c r="AD13" s="351"/>
      <c r="AE13" s="351"/>
      <c r="AF13" s="351"/>
      <c r="AG13" s="351"/>
      <c r="AH13" s="351"/>
      <c r="AI13" s="351"/>
      <c r="AJ13" s="515"/>
    </row>
    <row r="14" spans="1:36">
      <c r="A14" s="425">
        <v>12</v>
      </c>
      <c r="B14" s="403" t="s">
        <v>429</v>
      </c>
      <c r="C14" s="351"/>
      <c r="D14" s="351"/>
      <c r="E14" s="368"/>
      <c r="F14" s="368"/>
      <c r="G14" s="368"/>
      <c r="H14" s="368"/>
      <c r="I14" s="368"/>
      <c r="J14" s="368"/>
      <c r="K14" s="368"/>
      <c r="L14" s="368"/>
      <c r="M14" s="368"/>
      <c r="N14" s="368"/>
      <c r="O14" s="368"/>
      <c r="P14" s="368"/>
      <c r="Q14" s="368"/>
      <c r="R14" s="368"/>
      <c r="S14" s="368"/>
      <c r="T14" s="368"/>
      <c r="U14" s="367"/>
      <c r="V14" s="369"/>
      <c r="W14" s="369"/>
      <c r="X14" s="351"/>
      <c r="Y14" s="351"/>
      <c r="Z14" s="351"/>
      <c r="AA14" s="351"/>
      <c r="AB14" s="351"/>
      <c r="AC14" s="351"/>
      <c r="AD14" s="351"/>
      <c r="AE14" s="351"/>
      <c r="AF14" s="351"/>
      <c r="AG14" s="351"/>
      <c r="AH14" s="351"/>
      <c r="AI14" s="351"/>
      <c r="AJ14" s="515"/>
    </row>
    <row r="15" spans="1:36">
      <c r="A15" s="425">
        <v>13</v>
      </c>
      <c r="B15" s="481" t="s">
        <v>411</v>
      </c>
      <c r="C15" s="351"/>
      <c r="D15" s="351"/>
      <c r="E15" s="362"/>
      <c r="F15" s="362"/>
      <c r="G15" s="362"/>
      <c r="H15" s="362"/>
      <c r="I15" s="362"/>
      <c r="J15" s="362"/>
      <c r="K15" s="362"/>
      <c r="L15" s="362"/>
      <c r="M15" s="362"/>
      <c r="N15" s="362"/>
      <c r="O15" s="362"/>
      <c r="P15" s="362"/>
      <c r="Q15" s="362"/>
      <c r="R15" s="362"/>
      <c r="S15" s="362"/>
      <c r="T15" s="362"/>
      <c r="U15" s="367"/>
      <c r="V15" s="370"/>
      <c r="W15" s="370"/>
      <c r="X15" s="351"/>
      <c r="Y15" s="351"/>
      <c r="Z15" s="351"/>
      <c r="AA15" s="351"/>
      <c r="AB15" s="351"/>
      <c r="AC15" s="351"/>
      <c r="AD15" s="351"/>
      <c r="AE15" s="351"/>
      <c r="AF15" s="351"/>
      <c r="AG15" s="351"/>
      <c r="AH15" s="351"/>
      <c r="AI15" s="351"/>
      <c r="AJ15" s="515"/>
    </row>
    <row r="16" spans="1:36">
      <c r="A16" s="425">
        <v>14</v>
      </c>
      <c r="B16" s="481" t="s">
        <v>411</v>
      </c>
      <c r="C16" s="351"/>
      <c r="D16" s="351"/>
      <c r="E16" s="362"/>
      <c r="F16" s="362"/>
      <c r="G16" s="362"/>
      <c r="H16" s="362"/>
      <c r="I16" s="362"/>
      <c r="J16" s="362"/>
      <c r="K16" s="362"/>
      <c r="L16" s="362"/>
      <c r="M16" s="362"/>
      <c r="N16" s="362"/>
      <c r="O16" s="362"/>
      <c r="P16" s="362"/>
      <c r="Q16" s="362"/>
      <c r="R16" s="362"/>
      <c r="S16" s="362"/>
      <c r="T16" s="362"/>
      <c r="U16" s="367"/>
      <c r="V16" s="370"/>
      <c r="W16" s="370"/>
      <c r="X16" s="351"/>
      <c r="Y16" s="351"/>
      <c r="Z16" s="351"/>
      <c r="AA16" s="351"/>
      <c r="AB16" s="351"/>
      <c r="AC16" s="351"/>
      <c r="AD16" s="351"/>
      <c r="AE16" s="351"/>
      <c r="AF16" s="351"/>
      <c r="AG16" s="351"/>
      <c r="AH16" s="351"/>
      <c r="AI16" s="351"/>
      <c r="AJ16" s="515"/>
    </row>
    <row r="17" spans="1:36">
      <c r="A17" s="430"/>
      <c r="B17" s="383" t="s">
        <v>515</v>
      </c>
      <c r="C17" s="383"/>
      <c r="D17" s="383"/>
      <c r="E17" s="474"/>
      <c r="F17" s="474"/>
      <c r="G17" s="474"/>
      <c r="H17" s="474"/>
      <c r="I17" s="474"/>
      <c r="J17" s="474"/>
      <c r="K17" s="474"/>
      <c r="L17" s="474"/>
      <c r="M17" s="474"/>
      <c r="N17" s="474"/>
      <c r="O17" s="474"/>
      <c r="P17" s="474"/>
      <c r="Q17" s="474"/>
      <c r="R17" s="474"/>
      <c r="S17" s="474"/>
      <c r="T17" s="474"/>
      <c r="U17" s="372"/>
      <c r="V17" s="475"/>
      <c r="W17" s="475"/>
      <c r="X17" s="441"/>
      <c r="Y17" s="441"/>
      <c r="Z17" s="441"/>
      <c r="AA17" s="441"/>
      <c r="AB17" s="441"/>
      <c r="AC17" s="441"/>
      <c r="AD17" s="441"/>
      <c r="AE17" s="441"/>
      <c r="AF17" s="441"/>
      <c r="AG17" s="441"/>
      <c r="AH17" s="441"/>
      <c r="AI17" s="441"/>
      <c r="AJ17" s="475"/>
    </row>
    <row r="18" spans="1:36" ht="93" customHeight="1">
      <c r="A18" s="512" t="s">
        <v>474</v>
      </c>
      <c r="B18" s="514" t="s">
        <v>467</v>
      </c>
      <c r="C18" s="516" t="s">
        <v>375</v>
      </c>
      <c r="D18" s="516" t="s">
        <v>376</v>
      </c>
      <c r="E18" s="516" t="s">
        <v>377</v>
      </c>
      <c r="F18" s="516" t="s">
        <v>378</v>
      </c>
      <c r="G18" s="516" t="s">
        <v>379</v>
      </c>
      <c r="H18" s="516" t="s">
        <v>380</v>
      </c>
      <c r="I18" s="516" t="s">
        <v>381</v>
      </c>
      <c r="J18" s="516" t="s">
        <v>382</v>
      </c>
      <c r="K18" s="516" t="s">
        <v>383</v>
      </c>
      <c r="L18" s="516" t="s">
        <v>384</v>
      </c>
      <c r="M18" s="516" t="s">
        <v>385</v>
      </c>
      <c r="N18" s="516" t="s">
        <v>386</v>
      </c>
      <c r="O18" s="516" t="s">
        <v>387</v>
      </c>
      <c r="P18" s="516" t="s">
        <v>388</v>
      </c>
      <c r="Q18" s="516" t="s">
        <v>389</v>
      </c>
      <c r="R18" s="516" t="s">
        <v>390</v>
      </c>
      <c r="S18" s="516" t="s">
        <v>391</v>
      </c>
      <c r="T18" s="516" t="s">
        <v>392</v>
      </c>
      <c r="U18" s="473" t="s">
        <v>60</v>
      </c>
      <c r="V18" s="473" t="s">
        <v>434</v>
      </c>
      <c r="W18" s="473" t="s">
        <v>465</v>
      </c>
      <c r="X18" s="473" t="s">
        <v>60</v>
      </c>
      <c r="Y18" s="473" t="s">
        <v>434</v>
      </c>
      <c r="Z18" s="473" t="s">
        <v>465</v>
      </c>
      <c r="AA18" s="473" t="s">
        <v>60</v>
      </c>
      <c r="AB18" s="473" t="s">
        <v>434</v>
      </c>
      <c r="AC18" s="473" t="s">
        <v>465</v>
      </c>
      <c r="AD18" s="473" t="s">
        <v>60</v>
      </c>
      <c r="AE18" s="473" t="s">
        <v>434</v>
      </c>
      <c r="AF18" s="473" t="s">
        <v>465</v>
      </c>
      <c r="AG18" s="473" t="s">
        <v>60</v>
      </c>
      <c r="AH18" s="473" t="s">
        <v>434</v>
      </c>
      <c r="AI18" s="473" t="s">
        <v>465</v>
      </c>
      <c r="AJ18" s="517" t="s">
        <v>435</v>
      </c>
    </row>
    <row r="19" spans="1:36">
      <c r="A19" s="425">
        <v>1</v>
      </c>
      <c r="B19" s="403" t="s">
        <v>402</v>
      </c>
      <c r="C19" s="351"/>
      <c r="D19" s="351"/>
      <c r="E19" s="368"/>
      <c r="F19" s="368"/>
      <c r="G19" s="368"/>
      <c r="H19" s="368"/>
      <c r="I19" s="368"/>
      <c r="J19" s="368"/>
      <c r="K19" s="368"/>
      <c r="L19" s="368"/>
      <c r="M19" s="368"/>
      <c r="N19" s="368"/>
      <c r="O19" s="368"/>
      <c r="P19" s="368"/>
      <c r="Q19" s="368"/>
      <c r="R19" s="368"/>
      <c r="S19" s="368"/>
      <c r="T19" s="368"/>
      <c r="U19" s="367"/>
      <c r="V19" s="369"/>
      <c r="W19" s="369"/>
      <c r="X19" s="351"/>
      <c r="Y19" s="351"/>
      <c r="Z19" s="351"/>
      <c r="AA19" s="351"/>
      <c r="AB19" s="351"/>
      <c r="AC19" s="351"/>
      <c r="AD19" s="351"/>
      <c r="AE19" s="351"/>
      <c r="AF19" s="351"/>
      <c r="AG19" s="351"/>
      <c r="AH19" s="351"/>
      <c r="AI19" s="351"/>
      <c r="AJ19" s="515"/>
    </row>
    <row r="20" spans="1:36">
      <c r="A20" s="425">
        <v>2</v>
      </c>
      <c r="B20" s="403" t="s">
        <v>569</v>
      </c>
      <c r="C20" s="351"/>
      <c r="D20" s="351"/>
      <c r="E20" s="368"/>
      <c r="F20" s="368"/>
      <c r="G20" s="368"/>
      <c r="H20" s="368"/>
      <c r="I20" s="368"/>
      <c r="J20" s="368"/>
      <c r="K20" s="368"/>
      <c r="L20" s="368"/>
      <c r="M20" s="368"/>
      <c r="N20" s="368"/>
      <c r="O20" s="368"/>
      <c r="P20" s="368"/>
      <c r="Q20" s="368"/>
      <c r="R20" s="368"/>
      <c r="S20" s="368"/>
      <c r="T20" s="368"/>
      <c r="U20" s="367"/>
      <c r="V20" s="369"/>
      <c r="W20" s="369"/>
      <c r="X20" s="351"/>
      <c r="Y20" s="351"/>
      <c r="Z20" s="351"/>
      <c r="AA20" s="351"/>
      <c r="AB20" s="351"/>
      <c r="AC20" s="351"/>
      <c r="AD20" s="351"/>
      <c r="AE20" s="351"/>
      <c r="AF20" s="351"/>
      <c r="AG20" s="351"/>
      <c r="AH20" s="351"/>
      <c r="AI20" s="351"/>
      <c r="AJ20" s="515"/>
    </row>
    <row r="21" spans="1:36">
      <c r="A21" s="425">
        <v>3</v>
      </c>
      <c r="B21" s="403" t="s">
        <v>404</v>
      </c>
      <c r="C21" s="351"/>
      <c r="D21" s="351"/>
      <c r="E21" s="368"/>
      <c r="F21" s="368"/>
      <c r="G21" s="368"/>
      <c r="H21" s="368"/>
      <c r="I21" s="368"/>
      <c r="J21" s="368"/>
      <c r="K21" s="368"/>
      <c r="L21" s="368"/>
      <c r="M21" s="368"/>
      <c r="N21" s="368"/>
      <c r="O21" s="368"/>
      <c r="P21" s="368"/>
      <c r="Q21" s="368"/>
      <c r="R21" s="368"/>
      <c r="S21" s="368"/>
      <c r="T21" s="368"/>
      <c r="U21" s="367"/>
      <c r="V21" s="369"/>
      <c r="W21" s="369"/>
      <c r="X21" s="351"/>
      <c r="Y21" s="351"/>
      <c r="Z21" s="351"/>
      <c r="AA21" s="351"/>
      <c r="AB21" s="351"/>
      <c r="AC21" s="351"/>
      <c r="AD21" s="351"/>
      <c r="AE21" s="351"/>
      <c r="AF21" s="351"/>
      <c r="AG21" s="351"/>
      <c r="AH21" s="351"/>
      <c r="AI21" s="351"/>
      <c r="AJ21" s="515"/>
    </row>
    <row r="22" spans="1:36">
      <c r="A22" s="425">
        <v>4</v>
      </c>
      <c r="B22" s="403" t="s">
        <v>405</v>
      </c>
      <c r="C22" s="351"/>
      <c r="D22" s="351"/>
      <c r="E22" s="368"/>
      <c r="F22" s="368"/>
      <c r="G22" s="368"/>
      <c r="H22" s="368"/>
      <c r="I22" s="368"/>
      <c r="J22" s="368"/>
      <c r="K22" s="368"/>
      <c r="L22" s="368"/>
      <c r="M22" s="368"/>
      <c r="N22" s="368"/>
      <c r="O22" s="368"/>
      <c r="P22" s="368"/>
      <c r="Q22" s="368"/>
      <c r="R22" s="368"/>
      <c r="S22" s="368"/>
      <c r="T22" s="368"/>
      <c r="U22" s="367"/>
      <c r="V22" s="369"/>
      <c r="W22" s="369"/>
      <c r="X22" s="351"/>
      <c r="Y22" s="351"/>
      <c r="Z22" s="351"/>
      <c r="AA22" s="351"/>
      <c r="AB22" s="351"/>
      <c r="AC22" s="351"/>
      <c r="AD22" s="351"/>
      <c r="AE22" s="351"/>
      <c r="AF22" s="351"/>
      <c r="AG22" s="351"/>
      <c r="AH22" s="351"/>
      <c r="AI22" s="351"/>
      <c r="AJ22" s="515"/>
    </row>
    <row r="23" spans="1:36">
      <c r="A23" s="425">
        <v>5</v>
      </c>
      <c r="B23" s="403" t="s">
        <v>406</v>
      </c>
      <c r="C23" s="351"/>
      <c r="D23" s="351"/>
      <c r="E23" s="368"/>
      <c r="F23" s="368"/>
      <c r="G23" s="368"/>
      <c r="H23" s="368"/>
      <c r="I23" s="368"/>
      <c r="J23" s="368"/>
      <c r="K23" s="368"/>
      <c r="L23" s="368"/>
      <c r="M23" s="368"/>
      <c r="N23" s="368"/>
      <c r="O23" s="368"/>
      <c r="P23" s="368"/>
      <c r="Q23" s="368"/>
      <c r="R23" s="368"/>
      <c r="S23" s="368"/>
      <c r="T23" s="368"/>
      <c r="U23" s="367"/>
      <c r="V23" s="369"/>
      <c r="W23" s="369"/>
      <c r="X23" s="351"/>
      <c r="Y23" s="351"/>
      <c r="Z23" s="351"/>
      <c r="AA23" s="351"/>
      <c r="AB23" s="351"/>
      <c r="AC23" s="351"/>
      <c r="AD23" s="351"/>
      <c r="AE23" s="351"/>
      <c r="AF23" s="351"/>
      <c r="AG23" s="351"/>
      <c r="AH23" s="351"/>
      <c r="AI23" s="351"/>
      <c r="AJ23" s="515"/>
    </row>
    <row r="24" spans="1:36">
      <c r="A24" s="425">
        <v>6</v>
      </c>
      <c r="B24" s="403" t="s">
        <v>407</v>
      </c>
      <c r="C24" s="351"/>
      <c r="D24" s="351"/>
      <c r="E24" s="368"/>
      <c r="F24" s="368"/>
      <c r="G24" s="368"/>
      <c r="H24" s="368"/>
      <c r="I24" s="368"/>
      <c r="J24" s="368"/>
      <c r="K24" s="368"/>
      <c r="L24" s="368"/>
      <c r="M24" s="368"/>
      <c r="N24" s="368"/>
      <c r="O24" s="368"/>
      <c r="P24" s="368"/>
      <c r="Q24" s="368"/>
      <c r="R24" s="368"/>
      <c r="S24" s="368"/>
      <c r="T24" s="368"/>
      <c r="U24" s="367"/>
      <c r="V24" s="369"/>
      <c r="W24" s="369"/>
      <c r="X24" s="351"/>
      <c r="Y24" s="351"/>
      <c r="Z24" s="351"/>
      <c r="AA24" s="351"/>
      <c r="AB24" s="351"/>
      <c r="AC24" s="351"/>
      <c r="AD24" s="351"/>
      <c r="AE24" s="351"/>
      <c r="AF24" s="351"/>
      <c r="AG24" s="351"/>
      <c r="AH24" s="351"/>
      <c r="AI24" s="351"/>
      <c r="AJ24" s="515"/>
    </row>
    <row r="25" spans="1:36" ht="24">
      <c r="A25" s="425">
        <v>7</v>
      </c>
      <c r="B25" s="403" t="s">
        <v>408</v>
      </c>
      <c r="C25" s="351"/>
      <c r="D25" s="351"/>
      <c r="E25" s="368"/>
      <c r="F25" s="368"/>
      <c r="G25" s="368"/>
      <c r="H25" s="368"/>
      <c r="I25" s="368"/>
      <c r="J25" s="368"/>
      <c r="K25" s="368"/>
      <c r="L25" s="368"/>
      <c r="M25" s="368"/>
      <c r="N25" s="368"/>
      <c r="O25" s="368"/>
      <c r="P25" s="368"/>
      <c r="Q25" s="368"/>
      <c r="R25" s="368"/>
      <c r="S25" s="368"/>
      <c r="T25" s="368"/>
      <c r="U25" s="367"/>
      <c r="V25" s="369"/>
      <c r="W25" s="369"/>
      <c r="X25" s="351"/>
      <c r="Y25" s="351"/>
      <c r="Z25" s="351"/>
      <c r="AA25" s="351"/>
      <c r="AB25" s="351"/>
      <c r="AC25" s="351"/>
      <c r="AD25" s="351"/>
      <c r="AE25" s="351"/>
      <c r="AF25" s="351"/>
      <c r="AG25" s="351"/>
      <c r="AH25" s="351"/>
      <c r="AI25" s="351"/>
      <c r="AJ25" s="515"/>
    </row>
    <row r="26" spans="1:36">
      <c r="A26" s="425">
        <v>8</v>
      </c>
      <c r="B26" s="403" t="s">
        <v>409</v>
      </c>
      <c r="C26" s="351"/>
      <c r="D26" s="351"/>
      <c r="E26" s="368"/>
      <c r="F26" s="368"/>
      <c r="G26" s="368"/>
      <c r="H26" s="368"/>
      <c r="I26" s="368"/>
      <c r="J26" s="368"/>
      <c r="K26" s="368"/>
      <c r="L26" s="368"/>
      <c r="M26" s="368"/>
      <c r="N26" s="368"/>
      <c r="O26" s="368"/>
      <c r="P26" s="368"/>
      <c r="Q26" s="368"/>
      <c r="R26" s="368"/>
      <c r="S26" s="368"/>
      <c r="T26" s="368"/>
      <c r="U26" s="367"/>
      <c r="V26" s="369"/>
      <c r="W26" s="369"/>
      <c r="X26" s="351"/>
      <c r="Y26" s="351"/>
      <c r="Z26" s="351"/>
      <c r="AA26" s="351"/>
      <c r="AB26" s="351"/>
      <c r="AC26" s="351"/>
      <c r="AD26" s="351"/>
      <c r="AE26" s="351"/>
      <c r="AF26" s="351"/>
      <c r="AG26" s="351"/>
      <c r="AH26" s="351"/>
      <c r="AI26" s="351"/>
      <c r="AJ26" s="515"/>
    </row>
    <row r="27" spans="1:36">
      <c r="A27" s="425">
        <v>9</v>
      </c>
      <c r="B27" s="403" t="s">
        <v>410</v>
      </c>
      <c r="C27" s="351"/>
      <c r="D27" s="351"/>
      <c r="E27" s="368"/>
      <c r="F27" s="368"/>
      <c r="G27" s="368"/>
      <c r="H27" s="368"/>
      <c r="I27" s="368"/>
      <c r="J27" s="368"/>
      <c r="K27" s="368"/>
      <c r="L27" s="368"/>
      <c r="M27" s="368"/>
      <c r="N27" s="368"/>
      <c r="O27" s="368"/>
      <c r="P27" s="368"/>
      <c r="Q27" s="368"/>
      <c r="R27" s="368"/>
      <c r="S27" s="368"/>
      <c r="T27" s="368"/>
      <c r="U27" s="367"/>
      <c r="V27" s="369"/>
      <c r="W27" s="369"/>
      <c r="X27" s="351"/>
      <c r="Y27" s="351"/>
      <c r="Z27" s="351"/>
      <c r="AA27" s="351"/>
      <c r="AB27" s="351"/>
      <c r="AC27" s="351"/>
      <c r="AD27" s="351"/>
      <c r="AE27" s="351"/>
      <c r="AF27" s="351"/>
      <c r="AG27" s="351"/>
      <c r="AH27" s="351"/>
      <c r="AI27" s="351"/>
      <c r="AJ27" s="515"/>
    </row>
    <row r="28" spans="1:36">
      <c r="A28" s="425">
        <v>10</v>
      </c>
      <c r="B28" s="403" t="s">
        <v>429</v>
      </c>
      <c r="C28" s="351"/>
      <c r="D28" s="351"/>
      <c r="E28" s="368"/>
      <c r="F28" s="368"/>
      <c r="G28" s="368"/>
      <c r="H28" s="368"/>
      <c r="I28" s="368"/>
      <c r="J28" s="368"/>
      <c r="K28" s="368"/>
      <c r="L28" s="368"/>
      <c r="M28" s="368"/>
      <c r="N28" s="368"/>
      <c r="O28" s="368"/>
      <c r="P28" s="368"/>
      <c r="Q28" s="368"/>
      <c r="R28" s="368"/>
      <c r="S28" s="368"/>
      <c r="T28" s="368"/>
      <c r="U28" s="367"/>
      <c r="V28" s="369"/>
      <c r="W28" s="369"/>
      <c r="X28" s="351"/>
      <c r="Y28" s="351"/>
      <c r="Z28" s="351"/>
      <c r="AA28" s="351"/>
      <c r="AB28" s="351"/>
      <c r="AC28" s="351"/>
      <c r="AD28" s="351"/>
      <c r="AE28" s="351"/>
      <c r="AF28" s="351"/>
      <c r="AG28" s="351"/>
      <c r="AH28" s="351"/>
      <c r="AI28" s="351"/>
      <c r="AJ28" s="515"/>
    </row>
    <row r="29" spans="1:36">
      <c r="A29" s="425">
        <v>11</v>
      </c>
      <c r="B29" s="481" t="s">
        <v>411</v>
      </c>
      <c r="C29" s="351"/>
      <c r="D29" s="351"/>
      <c r="E29" s="368"/>
      <c r="F29" s="368"/>
      <c r="G29" s="368"/>
      <c r="H29" s="368"/>
      <c r="I29" s="368"/>
      <c r="J29" s="368"/>
      <c r="K29" s="368"/>
      <c r="L29" s="368"/>
      <c r="M29" s="368"/>
      <c r="N29" s="368"/>
      <c r="O29" s="368"/>
      <c r="P29" s="368"/>
      <c r="Q29" s="368"/>
      <c r="R29" s="368"/>
      <c r="S29" s="368"/>
      <c r="T29" s="368"/>
      <c r="U29" s="367"/>
      <c r="V29" s="369"/>
      <c r="W29" s="369"/>
      <c r="X29" s="351"/>
      <c r="Y29" s="351"/>
      <c r="Z29" s="351"/>
      <c r="AA29" s="351"/>
      <c r="AB29" s="351"/>
      <c r="AC29" s="351"/>
      <c r="AD29" s="351"/>
      <c r="AE29" s="351"/>
      <c r="AF29" s="351"/>
      <c r="AG29" s="351"/>
      <c r="AH29" s="351"/>
      <c r="AI29" s="351"/>
      <c r="AJ29" s="515"/>
    </row>
    <row r="30" spans="1:36">
      <c r="A30" s="425">
        <v>12</v>
      </c>
      <c r="B30" s="481" t="s">
        <v>411</v>
      </c>
      <c r="C30" s="351"/>
      <c r="D30" s="351"/>
      <c r="E30" s="368"/>
      <c r="F30" s="368"/>
      <c r="G30" s="368"/>
      <c r="H30" s="368"/>
      <c r="I30" s="368"/>
      <c r="J30" s="368"/>
      <c r="K30" s="368"/>
      <c r="L30" s="368"/>
      <c r="M30" s="368"/>
      <c r="N30" s="368"/>
      <c r="O30" s="368"/>
      <c r="P30" s="368"/>
      <c r="Q30" s="368"/>
      <c r="R30" s="368"/>
      <c r="S30" s="368"/>
      <c r="T30" s="368"/>
      <c r="U30" s="367"/>
      <c r="V30" s="369"/>
      <c r="W30" s="369"/>
      <c r="X30" s="351"/>
      <c r="Y30" s="351"/>
      <c r="Z30" s="351"/>
      <c r="AA30" s="351"/>
      <c r="AB30" s="351"/>
      <c r="AC30" s="351"/>
      <c r="AD30" s="351"/>
      <c r="AE30" s="351"/>
      <c r="AF30" s="351"/>
      <c r="AG30" s="351"/>
      <c r="AH30" s="351"/>
      <c r="AI30" s="351"/>
      <c r="AJ30" s="515"/>
    </row>
    <row r="31" spans="1:36">
      <c r="A31" s="425">
        <v>13</v>
      </c>
      <c r="B31" s="481" t="s">
        <v>411</v>
      </c>
      <c r="C31" s="351"/>
      <c r="D31" s="351"/>
      <c r="E31" s="368"/>
      <c r="F31" s="368"/>
      <c r="G31" s="368"/>
      <c r="H31" s="368"/>
      <c r="I31" s="368"/>
      <c r="J31" s="368"/>
      <c r="K31" s="368"/>
      <c r="L31" s="368"/>
      <c r="M31" s="368"/>
      <c r="N31" s="368"/>
      <c r="O31" s="368"/>
      <c r="P31" s="368"/>
      <c r="Q31" s="368"/>
      <c r="R31" s="368"/>
      <c r="S31" s="368"/>
      <c r="T31" s="368"/>
      <c r="U31" s="367"/>
      <c r="V31" s="369"/>
      <c r="W31" s="369"/>
      <c r="X31" s="351"/>
      <c r="Y31" s="351"/>
      <c r="Z31" s="351"/>
      <c r="AA31" s="351"/>
      <c r="AB31" s="351"/>
      <c r="AC31" s="351"/>
      <c r="AD31" s="351"/>
      <c r="AE31" s="351"/>
      <c r="AF31" s="351"/>
      <c r="AG31" s="351"/>
      <c r="AH31" s="351"/>
      <c r="AI31" s="351"/>
      <c r="AJ31" s="515"/>
    </row>
    <row r="32" spans="1:36">
      <c r="A32" s="425">
        <v>14</v>
      </c>
      <c r="B32" s="481" t="s">
        <v>411</v>
      </c>
      <c r="C32" s="351"/>
      <c r="D32" s="351"/>
      <c r="E32" s="368"/>
      <c r="F32" s="368"/>
      <c r="G32" s="368"/>
      <c r="H32" s="368"/>
      <c r="I32" s="368"/>
      <c r="J32" s="368"/>
      <c r="K32" s="368"/>
      <c r="L32" s="368"/>
      <c r="M32" s="368"/>
      <c r="N32" s="368"/>
      <c r="O32" s="368"/>
      <c r="P32" s="368"/>
      <c r="Q32" s="368"/>
      <c r="R32" s="368"/>
      <c r="S32" s="368"/>
      <c r="T32" s="368"/>
      <c r="U32" s="367"/>
      <c r="V32" s="369"/>
      <c r="W32" s="369"/>
      <c r="X32" s="351"/>
      <c r="Y32" s="351"/>
      <c r="Z32" s="351"/>
      <c r="AA32" s="351"/>
      <c r="AB32" s="351"/>
      <c r="AC32" s="351"/>
      <c r="AD32" s="351"/>
      <c r="AE32" s="351"/>
      <c r="AF32" s="351"/>
      <c r="AG32" s="351"/>
      <c r="AH32" s="351"/>
      <c r="AI32" s="351"/>
      <c r="AJ32" s="515"/>
    </row>
    <row r="33" spans="1:36">
      <c r="A33" s="430"/>
      <c r="B33" s="383" t="s">
        <v>468</v>
      </c>
      <c r="C33" s="383"/>
      <c r="D33" s="383"/>
      <c r="E33" s="474"/>
      <c r="F33" s="474"/>
      <c r="G33" s="474"/>
      <c r="H33" s="474"/>
      <c r="I33" s="474"/>
      <c r="J33" s="474"/>
      <c r="K33" s="474"/>
      <c r="L33" s="474"/>
      <c r="M33" s="474"/>
      <c r="N33" s="474"/>
      <c r="O33" s="474"/>
      <c r="P33" s="474"/>
      <c r="Q33" s="474"/>
      <c r="R33" s="474"/>
      <c r="S33" s="474"/>
      <c r="T33" s="474"/>
      <c r="U33" s="372"/>
      <c r="V33" s="475"/>
      <c r="W33" s="475"/>
      <c r="X33" s="441"/>
      <c r="Y33" s="441"/>
      <c r="Z33" s="441"/>
      <c r="AA33" s="441"/>
      <c r="AB33" s="441"/>
      <c r="AC33" s="441"/>
      <c r="AD33" s="441"/>
      <c r="AE33" s="441"/>
      <c r="AF33" s="441"/>
      <c r="AG33" s="441"/>
      <c r="AH33" s="441"/>
      <c r="AI33" s="441"/>
      <c r="AJ33" s="475"/>
    </row>
    <row r="34" spans="1:36" ht="76.75" customHeight="1">
      <c r="A34" s="512" t="s">
        <v>475</v>
      </c>
      <c r="B34" s="514" t="s">
        <v>469</v>
      </c>
      <c r="C34" s="516" t="s">
        <v>375</v>
      </c>
      <c r="D34" s="516" t="s">
        <v>376</v>
      </c>
      <c r="E34" s="516" t="s">
        <v>377</v>
      </c>
      <c r="F34" s="516" t="s">
        <v>378</v>
      </c>
      <c r="G34" s="516" t="s">
        <v>379</v>
      </c>
      <c r="H34" s="516" t="s">
        <v>380</v>
      </c>
      <c r="I34" s="516" t="s">
        <v>381</v>
      </c>
      <c r="J34" s="516" t="s">
        <v>382</v>
      </c>
      <c r="K34" s="516" t="s">
        <v>383</v>
      </c>
      <c r="L34" s="516" t="s">
        <v>384</v>
      </c>
      <c r="M34" s="516" t="s">
        <v>385</v>
      </c>
      <c r="N34" s="516" t="s">
        <v>386</v>
      </c>
      <c r="O34" s="516" t="s">
        <v>387</v>
      </c>
      <c r="P34" s="516" t="s">
        <v>388</v>
      </c>
      <c r="Q34" s="516" t="s">
        <v>389</v>
      </c>
      <c r="R34" s="516" t="s">
        <v>390</v>
      </c>
      <c r="S34" s="516" t="s">
        <v>391</v>
      </c>
      <c r="T34" s="516" t="s">
        <v>392</v>
      </c>
      <c r="U34" s="473" t="s">
        <v>60</v>
      </c>
      <c r="V34" s="473" t="s">
        <v>434</v>
      </c>
      <c r="W34" s="473" t="s">
        <v>465</v>
      </c>
      <c r="X34" s="473" t="s">
        <v>60</v>
      </c>
      <c r="Y34" s="473" t="s">
        <v>434</v>
      </c>
      <c r="Z34" s="473" t="s">
        <v>465</v>
      </c>
      <c r="AA34" s="473" t="s">
        <v>60</v>
      </c>
      <c r="AB34" s="473" t="s">
        <v>434</v>
      </c>
      <c r="AC34" s="473" t="s">
        <v>465</v>
      </c>
      <c r="AD34" s="473" t="s">
        <v>60</v>
      </c>
      <c r="AE34" s="473" t="s">
        <v>434</v>
      </c>
      <c r="AF34" s="473" t="s">
        <v>465</v>
      </c>
      <c r="AG34" s="473" t="s">
        <v>60</v>
      </c>
      <c r="AH34" s="473" t="s">
        <v>434</v>
      </c>
      <c r="AI34" s="473" t="s">
        <v>465</v>
      </c>
      <c r="AJ34" s="517" t="s">
        <v>435</v>
      </c>
    </row>
    <row r="35" spans="1:36">
      <c r="A35" s="425">
        <v>1</v>
      </c>
      <c r="B35" s="403" t="s">
        <v>402</v>
      </c>
      <c r="C35" s="351"/>
      <c r="D35" s="351"/>
      <c r="E35" s="368"/>
      <c r="F35" s="368"/>
      <c r="G35" s="368"/>
      <c r="H35" s="368"/>
      <c r="I35" s="368"/>
      <c r="J35" s="368"/>
      <c r="K35" s="368"/>
      <c r="L35" s="368"/>
      <c r="M35" s="368"/>
      <c r="N35" s="368"/>
      <c r="O35" s="368"/>
      <c r="P35" s="368"/>
      <c r="Q35" s="368"/>
      <c r="R35" s="368"/>
      <c r="S35" s="368"/>
      <c r="T35" s="368"/>
      <c r="U35" s="367"/>
      <c r="V35" s="369"/>
      <c r="W35" s="369"/>
      <c r="X35" s="351"/>
      <c r="Y35" s="351"/>
      <c r="Z35" s="351"/>
      <c r="AA35" s="351"/>
      <c r="AB35" s="351"/>
      <c r="AC35" s="351"/>
      <c r="AD35" s="351"/>
      <c r="AE35" s="351"/>
      <c r="AF35" s="351"/>
      <c r="AG35" s="351"/>
      <c r="AH35" s="351"/>
      <c r="AI35" s="351"/>
      <c r="AJ35" s="515"/>
    </row>
    <row r="36" spans="1:36">
      <c r="A36" s="425">
        <v>2</v>
      </c>
      <c r="B36" s="403" t="s">
        <v>569</v>
      </c>
      <c r="C36" s="351"/>
      <c r="D36" s="351"/>
      <c r="E36" s="368"/>
      <c r="F36" s="368"/>
      <c r="G36" s="368"/>
      <c r="H36" s="368"/>
      <c r="I36" s="368"/>
      <c r="J36" s="368"/>
      <c r="K36" s="368"/>
      <c r="L36" s="368"/>
      <c r="M36" s="368"/>
      <c r="N36" s="368"/>
      <c r="O36" s="368"/>
      <c r="P36" s="368"/>
      <c r="Q36" s="368"/>
      <c r="R36" s="368"/>
      <c r="S36" s="368"/>
      <c r="T36" s="368"/>
      <c r="U36" s="367"/>
      <c r="V36" s="369"/>
      <c r="W36" s="369"/>
      <c r="X36" s="351"/>
      <c r="Y36" s="351"/>
      <c r="Z36" s="351"/>
      <c r="AA36" s="351"/>
      <c r="AB36" s="351"/>
      <c r="AC36" s="351"/>
      <c r="AD36" s="351"/>
      <c r="AE36" s="351"/>
      <c r="AF36" s="351"/>
      <c r="AG36" s="351"/>
      <c r="AH36" s="351"/>
      <c r="AI36" s="351"/>
      <c r="AJ36" s="515"/>
    </row>
    <row r="37" spans="1:36">
      <c r="A37" s="425">
        <v>3</v>
      </c>
      <c r="B37" s="403" t="s">
        <v>404</v>
      </c>
      <c r="C37" s="351"/>
      <c r="D37" s="351"/>
      <c r="E37" s="368"/>
      <c r="F37" s="368"/>
      <c r="G37" s="368"/>
      <c r="H37" s="368"/>
      <c r="I37" s="368"/>
      <c r="J37" s="368"/>
      <c r="K37" s="368"/>
      <c r="L37" s="368"/>
      <c r="M37" s="368"/>
      <c r="N37" s="368"/>
      <c r="O37" s="368"/>
      <c r="P37" s="368"/>
      <c r="Q37" s="368"/>
      <c r="R37" s="368"/>
      <c r="S37" s="368"/>
      <c r="T37" s="368"/>
      <c r="U37" s="367"/>
      <c r="V37" s="369"/>
      <c r="W37" s="369"/>
      <c r="X37" s="351"/>
      <c r="Y37" s="351"/>
      <c r="Z37" s="351"/>
      <c r="AA37" s="351"/>
      <c r="AB37" s="351"/>
      <c r="AC37" s="351"/>
      <c r="AD37" s="351"/>
      <c r="AE37" s="351"/>
      <c r="AF37" s="351"/>
      <c r="AG37" s="351"/>
      <c r="AH37" s="351"/>
      <c r="AI37" s="351"/>
      <c r="AJ37" s="515"/>
    </row>
    <row r="38" spans="1:36">
      <c r="A38" s="425">
        <v>4</v>
      </c>
      <c r="B38" s="403" t="s">
        <v>405</v>
      </c>
      <c r="C38" s="351"/>
      <c r="D38" s="351"/>
      <c r="E38" s="368"/>
      <c r="F38" s="368"/>
      <c r="G38" s="368"/>
      <c r="H38" s="368"/>
      <c r="I38" s="368"/>
      <c r="J38" s="368"/>
      <c r="K38" s="368"/>
      <c r="L38" s="368"/>
      <c r="M38" s="368"/>
      <c r="N38" s="368"/>
      <c r="O38" s="368"/>
      <c r="P38" s="368"/>
      <c r="Q38" s="368"/>
      <c r="R38" s="368"/>
      <c r="S38" s="368"/>
      <c r="T38" s="368"/>
      <c r="U38" s="367"/>
      <c r="V38" s="369"/>
      <c r="W38" s="369"/>
      <c r="X38" s="351"/>
      <c r="Y38" s="351"/>
      <c r="Z38" s="351"/>
      <c r="AA38" s="351"/>
      <c r="AB38" s="351"/>
      <c r="AC38" s="351"/>
      <c r="AD38" s="351"/>
      <c r="AE38" s="351"/>
      <c r="AF38" s="351"/>
      <c r="AG38" s="351"/>
      <c r="AH38" s="351"/>
      <c r="AI38" s="351"/>
      <c r="AJ38" s="515"/>
    </row>
    <row r="39" spans="1:36">
      <c r="A39" s="425">
        <v>5</v>
      </c>
      <c r="B39" s="403" t="s">
        <v>406</v>
      </c>
      <c r="C39" s="351"/>
      <c r="D39" s="351"/>
      <c r="E39" s="368"/>
      <c r="F39" s="368"/>
      <c r="G39" s="368"/>
      <c r="H39" s="368"/>
      <c r="I39" s="368"/>
      <c r="J39" s="368"/>
      <c r="K39" s="368"/>
      <c r="L39" s="368"/>
      <c r="M39" s="368"/>
      <c r="N39" s="368"/>
      <c r="O39" s="368"/>
      <c r="P39" s="368"/>
      <c r="Q39" s="368"/>
      <c r="R39" s="368"/>
      <c r="S39" s="368"/>
      <c r="T39" s="368"/>
      <c r="U39" s="367"/>
      <c r="V39" s="369"/>
      <c r="W39" s="369"/>
      <c r="X39" s="351"/>
      <c r="Y39" s="351"/>
      <c r="Z39" s="351"/>
      <c r="AA39" s="351"/>
      <c r="AB39" s="351"/>
      <c r="AC39" s="351"/>
      <c r="AD39" s="351"/>
      <c r="AE39" s="351"/>
      <c r="AF39" s="351"/>
      <c r="AG39" s="351"/>
      <c r="AH39" s="351"/>
      <c r="AI39" s="351"/>
      <c r="AJ39" s="515"/>
    </row>
    <row r="40" spans="1:36">
      <c r="A40" s="425">
        <v>6</v>
      </c>
      <c r="B40" s="403" t="s">
        <v>407</v>
      </c>
      <c r="C40" s="351"/>
      <c r="D40" s="351"/>
      <c r="E40" s="368"/>
      <c r="F40" s="368"/>
      <c r="G40" s="368"/>
      <c r="H40" s="368"/>
      <c r="I40" s="368"/>
      <c r="J40" s="368"/>
      <c r="K40" s="368"/>
      <c r="L40" s="368"/>
      <c r="M40" s="368"/>
      <c r="N40" s="368"/>
      <c r="O40" s="368"/>
      <c r="P40" s="368"/>
      <c r="Q40" s="368"/>
      <c r="R40" s="368"/>
      <c r="S40" s="368"/>
      <c r="T40" s="368"/>
      <c r="U40" s="367"/>
      <c r="V40" s="369"/>
      <c r="W40" s="369"/>
      <c r="X40" s="351"/>
      <c r="Y40" s="351"/>
      <c r="Z40" s="351"/>
      <c r="AA40" s="351"/>
      <c r="AB40" s="351"/>
      <c r="AC40" s="351"/>
      <c r="AD40" s="351"/>
      <c r="AE40" s="351"/>
      <c r="AF40" s="351"/>
      <c r="AG40" s="351"/>
      <c r="AH40" s="351"/>
      <c r="AI40" s="351"/>
      <c r="AJ40" s="515"/>
    </row>
    <row r="41" spans="1:36" ht="24">
      <c r="A41" s="425">
        <v>7</v>
      </c>
      <c r="B41" s="403" t="s">
        <v>408</v>
      </c>
      <c r="C41" s="351"/>
      <c r="D41" s="351"/>
      <c r="E41" s="368"/>
      <c r="F41" s="368"/>
      <c r="G41" s="368"/>
      <c r="H41" s="368"/>
      <c r="I41" s="368"/>
      <c r="J41" s="368"/>
      <c r="K41" s="368"/>
      <c r="L41" s="368"/>
      <c r="M41" s="368"/>
      <c r="N41" s="368"/>
      <c r="O41" s="368"/>
      <c r="P41" s="368"/>
      <c r="Q41" s="368"/>
      <c r="R41" s="368"/>
      <c r="S41" s="368"/>
      <c r="T41" s="368"/>
      <c r="U41" s="367"/>
      <c r="V41" s="369"/>
      <c r="W41" s="369"/>
      <c r="X41" s="351"/>
      <c r="Y41" s="351"/>
      <c r="Z41" s="351"/>
      <c r="AA41" s="351"/>
      <c r="AB41" s="351"/>
      <c r="AC41" s="351"/>
      <c r="AD41" s="351"/>
      <c r="AE41" s="351"/>
      <c r="AF41" s="351"/>
      <c r="AG41" s="351"/>
      <c r="AH41" s="351"/>
      <c r="AI41" s="351"/>
      <c r="AJ41" s="515"/>
    </row>
    <row r="42" spans="1:36">
      <c r="A42" s="425">
        <v>8</v>
      </c>
      <c r="B42" s="403" t="s">
        <v>409</v>
      </c>
      <c r="C42" s="351"/>
      <c r="D42" s="351"/>
      <c r="E42" s="368"/>
      <c r="F42" s="368"/>
      <c r="G42" s="368"/>
      <c r="H42" s="368"/>
      <c r="I42" s="368"/>
      <c r="J42" s="368"/>
      <c r="K42" s="368"/>
      <c r="L42" s="368"/>
      <c r="M42" s="368"/>
      <c r="N42" s="368"/>
      <c r="O42" s="368"/>
      <c r="P42" s="368"/>
      <c r="Q42" s="368"/>
      <c r="R42" s="368"/>
      <c r="S42" s="368"/>
      <c r="T42" s="368"/>
      <c r="U42" s="367"/>
      <c r="V42" s="369"/>
      <c r="W42" s="369"/>
      <c r="X42" s="351"/>
      <c r="Y42" s="351"/>
      <c r="Z42" s="351"/>
      <c r="AA42" s="351"/>
      <c r="AB42" s="351"/>
      <c r="AC42" s="351"/>
      <c r="AD42" s="351"/>
      <c r="AE42" s="351"/>
      <c r="AF42" s="351"/>
      <c r="AG42" s="351"/>
      <c r="AH42" s="351"/>
      <c r="AI42" s="351"/>
      <c r="AJ42" s="515"/>
    </row>
    <row r="43" spans="1:36">
      <c r="A43" s="425">
        <v>9</v>
      </c>
      <c r="B43" s="403" t="s">
        <v>410</v>
      </c>
      <c r="C43" s="351"/>
      <c r="D43" s="351"/>
      <c r="E43" s="368"/>
      <c r="F43" s="368"/>
      <c r="G43" s="368"/>
      <c r="H43" s="368"/>
      <c r="I43" s="368"/>
      <c r="J43" s="368"/>
      <c r="K43" s="368"/>
      <c r="L43" s="368"/>
      <c r="M43" s="368"/>
      <c r="N43" s="368"/>
      <c r="O43" s="368"/>
      <c r="P43" s="368"/>
      <c r="Q43" s="368"/>
      <c r="R43" s="368"/>
      <c r="S43" s="368"/>
      <c r="T43" s="368"/>
      <c r="U43" s="367"/>
      <c r="V43" s="369"/>
      <c r="W43" s="369"/>
      <c r="X43" s="351"/>
      <c r="Y43" s="351"/>
      <c r="Z43" s="351"/>
      <c r="AA43" s="351"/>
      <c r="AB43" s="351"/>
      <c r="AC43" s="351"/>
      <c r="AD43" s="351"/>
      <c r="AE43" s="351"/>
      <c r="AF43" s="351"/>
      <c r="AG43" s="351"/>
      <c r="AH43" s="351"/>
      <c r="AI43" s="351"/>
      <c r="AJ43" s="515"/>
    </row>
    <row r="44" spans="1:36">
      <c r="A44" s="425">
        <v>10</v>
      </c>
      <c r="B44" s="403" t="s">
        <v>429</v>
      </c>
      <c r="C44" s="351"/>
      <c r="D44" s="351"/>
      <c r="E44" s="368"/>
      <c r="F44" s="368"/>
      <c r="G44" s="368"/>
      <c r="H44" s="368"/>
      <c r="I44" s="368"/>
      <c r="J44" s="368"/>
      <c r="K44" s="368"/>
      <c r="L44" s="368"/>
      <c r="M44" s="368"/>
      <c r="N44" s="368"/>
      <c r="O44" s="368"/>
      <c r="P44" s="368"/>
      <c r="Q44" s="368"/>
      <c r="R44" s="368"/>
      <c r="S44" s="368"/>
      <c r="T44" s="368"/>
      <c r="U44" s="367"/>
      <c r="V44" s="369"/>
      <c r="W44" s="369"/>
      <c r="X44" s="351"/>
      <c r="Y44" s="351"/>
      <c r="Z44" s="351"/>
      <c r="AA44" s="351"/>
      <c r="AB44" s="351"/>
      <c r="AC44" s="351"/>
      <c r="AD44" s="351"/>
      <c r="AE44" s="351"/>
      <c r="AF44" s="351"/>
      <c r="AG44" s="351"/>
      <c r="AH44" s="351"/>
      <c r="AI44" s="351"/>
      <c r="AJ44" s="515"/>
    </row>
    <row r="45" spans="1:36">
      <c r="A45" s="425">
        <v>11</v>
      </c>
      <c r="B45" s="481" t="s">
        <v>411</v>
      </c>
      <c r="C45" s="351"/>
      <c r="D45" s="351"/>
      <c r="E45" s="368"/>
      <c r="F45" s="368"/>
      <c r="G45" s="368"/>
      <c r="H45" s="368"/>
      <c r="I45" s="368"/>
      <c r="J45" s="368"/>
      <c r="K45" s="368"/>
      <c r="L45" s="368"/>
      <c r="M45" s="368"/>
      <c r="N45" s="368"/>
      <c r="O45" s="368"/>
      <c r="P45" s="368"/>
      <c r="Q45" s="368"/>
      <c r="R45" s="368"/>
      <c r="S45" s="368"/>
      <c r="T45" s="368"/>
      <c r="U45" s="367"/>
      <c r="V45" s="369"/>
      <c r="W45" s="369"/>
      <c r="X45" s="351"/>
      <c r="Y45" s="351"/>
      <c r="Z45" s="351"/>
      <c r="AA45" s="351"/>
      <c r="AB45" s="351"/>
      <c r="AC45" s="351"/>
      <c r="AD45" s="351"/>
      <c r="AE45" s="351"/>
      <c r="AF45" s="351"/>
      <c r="AG45" s="351"/>
      <c r="AH45" s="351"/>
      <c r="AI45" s="351"/>
      <c r="AJ45" s="515"/>
    </row>
    <row r="46" spans="1:36">
      <c r="A46" s="425">
        <v>12</v>
      </c>
      <c r="B46" s="481" t="s">
        <v>411</v>
      </c>
      <c r="C46" s="351"/>
      <c r="D46" s="351"/>
      <c r="E46" s="368"/>
      <c r="F46" s="368"/>
      <c r="G46" s="368"/>
      <c r="H46" s="368"/>
      <c r="I46" s="368"/>
      <c r="J46" s="368"/>
      <c r="K46" s="368"/>
      <c r="L46" s="368"/>
      <c r="M46" s="368"/>
      <c r="N46" s="368"/>
      <c r="O46" s="368"/>
      <c r="P46" s="368"/>
      <c r="Q46" s="368"/>
      <c r="R46" s="368"/>
      <c r="S46" s="368"/>
      <c r="T46" s="368"/>
      <c r="U46" s="367"/>
      <c r="V46" s="369"/>
      <c r="W46" s="369"/>
      <c r="X46" s="351"/>
      <c r="Y46" s="351"/>
      <c r="Z46" s="351"/>
      <c r="AA46" s="351"/>
      <c r="AB46" s="351"/>
      <c r="AC46" s="351"/>
      <c r="AD46" s="351"/>
      <c r="AE46" s="351"/>
      <c r="AF46" s="351"/>
      <c r="AG46" s="351"/>
      <c r="AH46" s="351"/>
      <c r="AI46" s="351"/>
      <c r="AJ46" s="515"/>
    </row>
    <row r="47" spans="1:36">
      <c r="A47" s="425">
        <v>13</v>
      </c>
      <c r="B47" s="481" t="s">
        <v>411</v>
      </c>
      <c r="C47" s="351"/>
      <c r="D47" s="351"/>
      <c r="E47" s="368"/>
      <c r="F47" s="368"/>
      <c r="G47" s="368"/>
      <c r="H47" s="368"/>
      <c r="I47" s="368"/>
      <c r="J47" s="368"/>
      <c r="K47" s="368"/>
      <c r="L47" s="368"/>
      <c r="M47" s="368"/>
      <c r="N47" s="368"/>
      <c r="O47" s="368"/>
      <c r="P47" s="368"/>
      <c r="Q47" s="368"/>
      <c r="R47" s="368"/>
      <c r="S47" s="368"/>
      <c r="T47" s="368"/>
      <c r="U47" s="367"/>
      <c r="V47" s="369"/>
      <c r="W47" s="369"/>
      <c r="X47" s="351"/>
      <c r="Y47" s="351"/>
      <c r="Z47" s="351"/>
      <c r="AA47" s="351"/>
      <c r="AB47" s="351"/>
      <c r="AC47" s="351"/>
      <c r="AD47" s="351"/>
      <c r="AE47" s="351"/>
      <c r="AF47" s="351"/>
      <c r="AG47" s="351"/>
      <c r="AH47" s="351"/>
      <c r="AI47" s="351"/>
      <c r="AJ47" s="515"/>
    </row>
    <row r="48" spans="1:36">
      <c r="A48" s="425">
        <v>14</v>
      </c>
      <c r="B48" s="481" t="s">
        <v>411</v>
      </c>
      <c r="C48" s="351"/>
      <c r="D48" s="351"/>
      <c r="E48" s="368"/>
      <c r="F48" s="368"/>
      <c r="G48" s="368"/>
      <c r="H48" s="368"/>
      <c r="I48" s="368"/>
      <c r="J48" s="368"/>
      <c r="K48" s="368"/>
      <c r="L48" s="368"/>
      <c r="M48" s="368"/>
      <c r="N48" s="368"/>
      <c r="O48" s="368"/>
      <c r="P48" s="368"/>
      <c r="Q48" s="368"/>
      <c r="R48" s="368"/>
      <c r="S48" s="368"/>
      <c r="T48" s="368"/>
      <c r="U48" s="367"/>
      <c r="V48" s="369"/>
      <c r="W48" s="369"/>
      <c r="X48" s="351"/>
      <c r="Y48" s="351"/>
      <c r="Z48" s="351"/>
      <c r="AA48" s="351"/>
      <c r="AB48" s="351"/>
      <c r="AC48" s="351"/>
      <c r="AD48" s="351"/>
      <c r="AE48" s="351"/>
      <c r="AF48" s="351"/>
      <c r="AG48" s="351"/>
      <c r="AH48" s="351"/>
      <c r="AI48" s="351"/>
      <c r="AJ48" s="515"/>
    </row>
    <row r="49" spans="1:36">
      <c r="A49" s="430"/>
      <c r="B49" s="430" t="s">
        <v>470</v>
      </c>
      <c r="C49" s="383"/>
      <c r="D49" s="383"/>
      <c r="E49" s="474"/>
      <c r="F49" s="474"/>
      <c r="G49" s="474"/>
      <c r="H49" s="474"/>
      <c r="I49" s="474"/>
      <c r="J49" s="474"/>
      <c r="K49" s="474"/>
      <c r="L49" s="474"/>
      <c r="M49" s="474"/>
      <c r="N49" s="474"/>
      <c r="O49" s="474"/>
      <c r="P49" s="474"/>
      <c r="Q49" s="474"/>
      <c r="R49" s="474"/>
      <c r="S49" s="474"/>
      <c r="T49" s="474"/>
      <c r="U49" s="372"/>
      <c r="V49" s="475"/>
      <c r="W49" s="475"/>
      <c r="X49" s="441"/>
      <c r="Y49" s="441"/>
      <c r="Z49" s="441"/>
      <c r="AA49" s="441"/>
      <c r="AB49" s="441"/>
      <c r="AC49" s="441"/>
      <c r="AD49" s="441"/>
      <c r="AE49" s="441"/>
      <c r="AF49" s="441"/>
      <c r="AG49" s="441"/>
      <c r="AH49" s="441"/>
      <c r="AI49" s="441"/>
      <c r="AJ49" s="475"/>
    </row>
    <row r="50" spans="1:36" ht="75" customHeight="1">
      <c r="A50" s="512" t="s">
        <v>476</v>
      </c>
      <c r="B50" s="514" t="s">
        <v>471</v>
      </c>
      <c r="C50" s="516" t="s">
        <v>375</v>
      </c>
      <c r="D50" s="516" t="s">
        <v>376</v>
      </c>
      <c r="E50" s="516" t="s">
        <v>377</v>
      </c>
      <c r="F50" s="516" t="s">
        <v>378</v>
      </c>
      <c r="G50" s="516" t="s">
        <v>379</v>
      </c>
      <c r="H50" s="516" t="s">
        <v>380</v>
      </c>
      <c r="I50" s="516" t="s">
        <v>381</v>
      </c>
      <c r="J50" s="516" t="s">
        <v>382</v>
      </c>
      <c r="K50" s="516" t="s">
        <v>383</v>
      </c>
      <c r="L50" s="516" t="s">
        <v>384</v>
      </c>
      <c r="M50" s="516" t="s">
        <v>385</v>
      </c>
      <c r="N50" s="516" t="s">
        <v>386</v>
      </c>
      <c r="O50" s="516" t="s">
        <v>387</v>
      </c>
      <c r="P50" s="516" t="s">
        <v>388</v>
      </c>
      <c r="Q50" s="516" t="s">
        <v>389</v>
      </c>
      <c r="R50" s="516" t="s">
        <v>390</v>
      </c>
      <c r="S50" s="516" t="s">
        <v>391</v>
      </c>
      <c r="T50" s="516" t="s">
        <v>392</v>
      </c>
      <c r="U50" s="473" t="s">
        <v>60</v>
      </c>
      <c r="V50" s="473" t="s">
        <v>434</v>
      </c>
      <c r="W50" s="473" t="s">
        <v>465</v>
      </c>
      <c r="X50" s="473" t="s">
        <v>60</v>
      </c>
      <c r="Y50" s="473" t="s">
        <v>434</v>
      </c>
      <c r="Z50" s="473" t="s">
        <v>465</v>
      </c>
      <c r="AA50" s="473" t="s">
        <v>60</v>
      </c>
      <c r="AB50" s="473" t="s">
        <v>434</v>
      </c>
      <c r="AC50" s="473" t="s">
        <v>465</v>
      </c>
      <c r="AD50" s="473" t="s">
        <v>60</v>
      </c>
      <c r="AE50" s="473" t="s">
        <v>434</v>
      </c>
      <c r="AF50" s="473" t="s">
        <v>465</v>
      </c>
      <c r="AG50" s="473" t="s">
        <v>60</v>
      </c>
      <c r="AH50" s="473" t="s">
        <v>434</v>
      </c>
      <c r="AI50" s="473" t="s">
        <v>465</v>
      </c>
      <c r="AJ50" s="517" t="s">
        <v>435</v>
      </c>
    </row>
    <row r="51" spans="1:36">
      <c r="A51" s="425">
        <v>1</v>
      </c>
      <c r="B51" s="403" t="s">
        <v>402</v>
      </c>
      <c r="C51" s="351"/>
      <c r="D51" s="351"/>
      <c r="E51" s="368"/>
      <c r="F51" s="368"/>
      <c r="G51" s="368"/>
      <c r="H51" s="368"/>
      <c r="I51" s="368"/>
      <c r="J51" s="368"/>
      <c r="K51" s="368"/>
      <c r="L51" s="368"/>
      <c r="M51" s="368"/>
      <c r="N51" s="368"/>
      <c r="O51" s="368"/>
      <c r="P51" s="368"/>
      <c r="Q51" s="368"/>
      <c r="R51" s="368"/>
      <c r="S51" s="368"/>
      <c r="T51" s="368"/>
      <c r="U51" s="367"/>
      <c r="V51" s="369"/>
      <c r="W51" s="369"/>
      <c r="X51" s="351"/>
      <c r="Y51" s="351"/>
      <c r="Z51" s="351"/>
      <c r="AA51" s="351"/>
      <c r="AB51" s="351"/>
      <c r="AC51" s="351"/>
      <c r="AD51" s="351"/>
      <c r="AE51" s="351"/>
      <c r="AF51" s="351"/>
      <c r="AG51" s="351"/>
      <c r="AH51" s="351"/>
      <c r="AI51" s="351"/>
      <c r="AJ51" s="515"/>
    </row>
    <row r="52" spans="1:36">
      <c r="A52" s="425">
        <v>2</v>
      </c>
      <c r="B52" s="403" t="s">
        <v>569</v>
      </c>
      <c r="C52" s="351"/>
      <c r="D52" s="351"/>
      <c r="E52" s="368"/>
      <c r="F52" s="368"/>
      <c r="G52" s="368"/>
      <c r="H52" s="368"/>
      <c r="I52" s="368"/>
      <c r="J52" s="368"/>
      <c r="K52" s="368"/>
      <c r="L52" s="368"/>
      <c r="M52" s="368"/>
      <c r="N52" s="368"/>
      <c r="O52" s="368"/>
      <c r="P52" s="368"/>
      <c r="Q52" s="368"/>
      <c r="R52" s="368"/>
      <c r="S52" s="368"/>
      <c r="T52" s="368"/>
      <c r="U52" s="367"/>
      <c r="V52" s="369"/>
      <c r="W52" s="369"/>
      <c r="X52" s="351"/>
      <c r="Y52" s="351"/>
      <c r="Z52" s="351"/>
      <c r="AA52" s="351"/>
      <c r="AB52" s="351"/>
      <c r="AC52" s="351"/>
      <c r="AD52" s="351"/>
      <c r="AE52" s="351"/>
      <c r="AF52" s="351"/>
      <c r="AG52" s="351"/>
      <c r="AH52" s="351"/>
      <c r="AI52" s="351"/>
      <c r="AJ52" s="515"/>
    </row>
    <row r="53" spans="1:36">
      <c r="A53" s="425">
        <v>3</v>
      </c>
      <c r="B53" s="403" t="s">
        <v>404</v>
      </c>
      <c r="C53" s="351"/>
      <c r="D53" s="351"/>
      <c r="E53" s="368"/>
      <c r="F53" s="368"/>
      <c r="G53" s="368"/>
      <c r="H53" s="368"/>
      <c r="I53" s="368"/>
      <c r="J53" s="368"/>
      <c r="K53" s="368"/>
      <c r="L53" s="368"/>
      <c r="M53" s="368"/>
      <c r="N53" s="368"/>
      <c r="O53" s="368"/>
      <c r="P53" s="368"/>
      <c r="Q53" s="368"/>
      <c r="R53" s="368"/>
      <c r="S53" s="368"/>
      <c r="T53" s="368"/>
      <c r="U53" s="367"/>
      <c r="V53" s="369"/>
      <c r="W53" s="369"/>
      <c r="X53" s="351"/>
      <c r="Y53" s="351"/>
      <c r="Z53" s="351"/>
      <c r="AA53" s="351"/>
      <c r="AB53" s="351"/>
      <c r="AC53" s="351"/>
      <c r="AD53" s="351"/>
      <c r="AE53" s="351"/>
      <c r="AF53" s="351"/>
      <c r="AG53" s="351"/>
      <c r="AH53" s="351"/>
      <c r="AI53" s="351"/>
      <c r="AJ53" s="515"/>
    </row>
    <row r="54" spans="1:36">
      <c r="A54" s="425">
        <v>4</v>
      </c>
      <c r="B54" s="403" t="s">
        <v>405</v>
      </c>
      <c r="C54" s="351"/>
      <c r="D54" s="351"/>
      <c r="E54" s="368"/>
      <c r="F54" s="368"/>
      <c r="G54" s="368"/>
      <c r="H54" s="368"/>
      <c r="I54" s="368"/>
      <c r="J54" s="368"/>
      <c r="K54" s="368"/>
      <c r="L54" s="368"/>
      <c r="M54" s="368"/>
      <c r="N54" s="368"/>
      <c r="O54" s="368"/>
      <c r="P54" s="368"/>
      <c r="Q54" s="368"/>
      <c r="R54" s="368"/>
      <c r="S54" s="368"/>
      <c r="T54" s="368"/>
      <c r="U54" s="367"/>
      <c r="V54" s="369"/>
      <c r="W54" s="369"/>
      <c r="X54" s="351"/>
      <c r="Y54" s="351"/>
      <c r="Z54" s="351"/>
      <c r="AA54" s="351"/>
      <c r="AB54" s="351"/>
      <c r="AC54" s="351"/>
      <c r="AD54" s="351"/>
      <c r="AE54" s="351"/>
      <c r="AF54" s="351"/>
      <c r="AG54" s="351"/>
      <c r="AH54" s="351"/>
      <c r="AI54" s="351"/>
      <c r="AJ54" s="515"/>
    </row>
    <row r="55" spans="1:36">
      <c r="A55" s="425">
        <v>5</v>
      </c>
      <c r="B55" s="403" t="s">
        <v>406</v>
      </c>
      <c r="C55" s="351"/>
      <c r="D55" s="351"/>
      <c r="E55" s="368"/>
      <c r="F55" s="368"/>
      <c r="G55" s="368"/>
      <c r="H55" s="368"/>
      <c r="I55" s="368"/>
      <c r="J55" s="368"/>
      <c r="K55" s="368"/>
      <c r="L55" s="368"/>
      <c r="M55" s="368"/>
      <c r="N55" s="368"/>
      <c r="O55" s="368"/>
      <c r="P55" s="368"/>
      <c r="Q55" s="368"/>
      <c r="R55" s="368"/>
      <c r="S55" s="368"/>
      <c r="T55" s="368"/>
      <c r="U55" s="367"/>
      <c r="V55" s="369"/>
      <c r="W55" s="369"/>
      <c r="X55" s="351"/>
      <c r="Y55" s="351"/>
      <c r="Z55" s="351"/>
      <c r="AA55" s="351"/>
      <c r="AB55" s="351"/>
      <c r="AC55" s="351"/>
      <c r="AD55" s="351"/>
      <c r="AE55" s="351"/>
      <c r="AF55" s="351"/>
      <c r="AG55" s="351"/>
      <c r="AH55" s="351"/>
      <c r="AI55" s="351"/>
      <c r="AJ55" s="515"/>
    </row>
    <row r="56" spans="1:36">
      <c r="A56" s="425">
        <v>6</v>
      </c>
      <c r="B56" s="403" t="s">
        <v>407</v>
      </c>
      <c r="C56" s="351"/>
      <c r="D56" s="351"/>
      <c r="E56" s="368"/>
      <c r="F56" s="368"/>
      <c r="G56" s="368"/>
      <c r="H56" s="368"/>
      <c r="I56" s="368"/>
      <c r="J56" s="368"/>
      <c r="K56" s="368"/>
      <c r="L56" s="368"/>
      <c r="M56" s="368"/>
      <c r="N56" s="368"/>
      <c r="O56" s="368"/>
      <c r="P56" s="368"/>
      <c r="Q56" s="368"/>
      <c r="R56" s="368"/>
      <c r="S56" s="368"/>
      <c r="T56" s="368"/>
      <c r="U56" s="367"/>
      <c r="V56" s="369"/>
      <c r="W56" s="369"/>
      <c r="X56" s="351"/>
      <c r="Y56" s="351"/>
      <c r="Z56" s="351"/>
      <c r="AA56" s="351"/>
      <c r="AB56" s="351"/>
      <c r="AC56" s="351"/>
      <c r="AD56" s="351"/>
      <c r="AE56" s="351"/>
      <c r="AF56" s="351"/>
      <c r="AG56" s="351"/>
      <c r="AH56" s="351"/>
      <c r="AI56" s="351"/>
      <c r="AJ56" s="515"/>
    </row>
    <row r="57" spans="1:36" ht="24">
      <c r="A57" s="425">
        <v>7</v>
      </c>
      <c r="B57" s="403" t="s">
        <v>408</v>
      </c>
      <c r="C57" s="351"/>
      <c r="D57" s="351"/>
      <c r="E57" s="368"/>
      <c r="F57" s="368"/>
      <c r="G57" s="368"/>
      <c r="H57" s="368"/>
      <c r="I57" s="368"/>
      <c r="J57" s="368"/>
      <c r="K57" s="368"/>
      <c r="L57" s="368"/>
      <c r="M57" s="368"/>
      <c r="N57" s="368"/>
      <c r="O57" s="368"/>
      <c r="P57" s="368"/>
      <c r="Q57" s="368"/>
      <c r="R57" s="368"/>
      <c r="S57" s="368"/>
      <c r="T57" s="368"/>
      <c r="U57" s="367"/>
      <c r="V57" s="369"/>
      <c r="W57" s="369"/>
      <c r="X57" s="351"/>
      <c r="Y57" s="351"/>
      <c r="Z57" s="351"/>
      <c r="AA57" s="351"/>
      <c r="AB57" s="351"/>
      <c r="AC57" s="351"/>
      <c r="AD57" s="351"/>
      <c r="AE57" s="351"/>
      <c r="AF57" s="351"/>
      <c r="AG57" s="351"/>
      <c r="AH57" s="351"/>
      <c r="AI57" s="351"/>
      <c r="AJ57" s="515"/>
    </row>
    <row r="58" spans="1:36">
      <c r="A58" s="425">
        <v>8</v>
      </c>
      <c r="B58" s="403" t="s">
        <v>409</v>
      </c>
      <c r="C58" s="351"/>
      <c r="D58" s="351"/>
      <c r="E58" s="368"/>
      <c r="F58" s="368"/>
      <c r="G58" s="368"/>
      <c r="H58" s="368"/>
      <c r="I58" s="368"/>
      <c r="J58" s="368"/>
      <c r="K58" s="368"/>
      <c r="L58" s="368"/>
      <c r="M58" s="368"/>
      <c r="N58" s="368"/>
      <c r="O58" s="368"/>
      <c r="P58" s="368"/>
      <c r="Q58" s="368"/>
      <c r="R58" s="368"/>
      <c r="S58" s="368"/>
      <c r="T58" s="368"/>
      <c r="U58" s="367"/>
      <c r="V58" s="369"/>
      <c r="W58" s="369"/>
      <c r="X58" s="351"/>
      <c r="Y58" s="351"/>
      <c r="Z58" s="351"/>
      <c r="AA58" s="351"/>
      <c r="AB58" s="351"/>
      <c r="AC58" s="351"/>
      <c r="AD58" s="351"/>
      <c r="AE58" s="351"/>
      <c r="AF58" s="351"/>
      <c r="AG58" s="351"/>
      <c r="AH58" s="351"/>
      <c r="AI58" s="351"/>
      <c r="AJ58" s="515"/>
    </row>
    <row r="59" spans="1:36">
      <c r="A59" s="425">
        <v>9</v>
      </c>
      <c r="B59" s="403" t="s">
        <v>410</v>
      </c>
      <c r="C59" s="351"/>
      <c r="D59" s="351"/>
      <c r="E59" s="368"/>
      <c r="F59" s="368"/>
      <c r="G59" s="368"/>
      <c r="H59" s="368"/>
      <c r="I59" s="368"/>
      <c r="J59" s="368"/>
      <c r="K59" s="368"/>
      <c r="L59" s="368"/>
      <c r="M59" s="368"/>
      <c r="N59" s="368"/>
      <c r="O59" s="368"/>
      <c r="P59" s="368"/>
      <c r="Q59" s="368"/>
      <c r="R59" s="368"/>
      <c r="S59" s="368"/>
      <c r="T59" s="368"/>
      <c r="U59" s="367"/>
      <c r="V59" s="369"/>
      <c r="W59" s="369"/>
      <c r="X59" s="351"/>
      <c r="Y59" s="351"/>
      <c r="Z59" s="351"/>
      <c r="AA59" s="351"/>
      <c r="AB59" s="351"/>
      <c r="AC59" s="351"/>
      <c r="AD59" s="351"/>
      <c r="AE59" s="351"/>
      <c r="AF59" s="351"/>
      <c r="AG59" s="351"/>
      <c r="AH59" s="351"/>
      <c r="AI59" s="351"/>
      <c r="AJ59" s="515"/>
    </row>
    <row r="60" spans="1:36">
      <c r="A60" s="425">
        <v>10</v>
      </c>
      <c r="B60" s="403" t="s">
        <v>429</v>
      </c>
      <c r="C60" s="351"/>
      <c r="D60" s="351"/>
      <c r="E60" s="368"/>
      <c r="F60" s="368"/>
      <c r="G60" s="368"/>
      <c r="H60" s="368"/>
      <c r="I60" s="368"/>
      <c r="J60" s="368"/>
      <c r="K60" s="368"/>
      <c r="L60" s="368"/>
      <c r="M60" s="368"/>
      <c r="N60" s="368"/>
      <c r="O60" s="368"/>
      <c r="P60" s="368"/>
      <c r="Q60" s="368"/>
      <c r="R60" s="368"/>
      <c r="S60" s="368"/>
      <c r="T60" s="368"/>
      <c r="U60" s="367"/>
      <c r="V60" s="369"/>
      <c r="W60" s="369"/>
      <c r="X60" s="351"/>
      <c r="Y60" s="351"/>
      <c r="Z60" s="351"/>
      <c r="AA60" s="351"/>
      <c r="AB60" s="351"/>
      <c r="AC60" s="351"/>
      <c r="AD60" s="351"/>
      <c r="AE60" s="351"/>
      <c r="AF60" s="351"/>
      <c r="AG60" s="351"/>
      <c r="AH60" s="351"/>
      <c r="AI60" s="351"/>
      <c r="AJ60" s="515"/>
    </row>
    <row r="61" spans="1:36">
      <c r="A61" s="425">
        <v>11</v>
      </c>
      <c r="B61" s="481" t="s">
        <v>411</v>
      </c>
      <c r="C61" s="351"/>
      <c r="D61" s="351"/>
      <c r="E61" s="368"/>
      <c r="F61" s="368"/>
      <c r="G61" s="368"/>
      <c r="H61" s="368"/>
      <c r="I61" s="368"/>
      <c r="J61" s="368"/>
      <c r="K61" s="368"/>
      <c r="L61" s="368"/>
      <c r="M61" s="368"/>
      <c r="N61" s="368"/>
      <c r="O61" s="368"/>
      <c r="P61" s="368"/>
      <c r="Q61" s="368"/>
      <c r="R61" s="368"/>
      <c r="S61" s="368"/>
      <c r="T61" s="368"/>
      <c r="U61" s="367"/>
      <c r="V61" s="369"/>
      <c r="W61" s="369"/>
      <c r="X61" s="351"/>
      <c r="Y61" s="351"/>
      <c r="Z61" s="351"/>
      <c r="AA61" s="351"/>
      <c r="AB61" s="351"/>
      <c r="AC61" s="351"/>
      <c r="AD61" s="351"/>
      <c r="AE61" s="351"/>
      <c r="AF61" s="351"/>
      <c r="AG61" s="351"/>
      <c r="AH61" s="351"/>
      <c r="AI61" s="351"/>
      <c r="AJ61" s="515"/>
    </row>
    <row r="62" spans="1:36">
      <c r="A62" s="425">
        <v>12</v>
      </c>
      <c r="B62" s="481" t="s">
        <v>411</v>
      </c>
      <c r="C62" s="351"/>
      <c r="D62" s="351"/>
      <c r="E62" s="368"/>
      <c r="F62" s="368"/>
      <c r="G62" s="368"/>
      <c r="H62" s="368"/>
      <c r="I62" s="368"/>
      <c r="J62" s="368"/>
      <c r="K62" s="368"/>
      <c r="L62" s="368"/>
      <c r="M62" s="368"/>
      <c r="N62" s="368"/>
      <c r="O62" s="368"/>
      <c r="P62" s="368"/>
      <c r="Q62" s="368"/>
      <c r="R62" s="368"/>
      <c r="S62" s="368"/>
      <c r="T62" s="368"/>
      <c r="U62" s="367"/>
      <c r="V62" s="369"/>
      <c r="W62" s="369"/>
      <c r="X62" s="351"/>
      <c r="Y62" s="351"/>
      <c r="Z62" s="351"/>
      <c r="AA62" s="351"/>
      <c r="AB62" s="351"/>
      <c r="AC62" s="351"/>
      <c r="AD62" s="351"/>
      <c r="AE62" s="351"/>
      <c r="AF62" s="351"/>
      <c r="AG62" s="351"/>
      <c r="AH62" s="351"/>
      <c r="AI62" s="351"/>
      <c r="AJ62" s="515"/>
    </row>
    <row r="63" spans="1:36">
      <c r="A63" s="425">
        <v>13</v>
      </c>
      <c r="B63" s="481" t="s">
        <v>411</v>
      </c>
      <c r="C63" s="351"/>
      <c r="D63" s="351"/>
      <c r="E63" s="368"/>
      <c r="F63" s="368"/>
      <c r="G63" s="368"/>
      <c r="H63" s="368"/>
      <c r="I63" s="368"/>
      <c r="J63" s="368"/>
      <c r="K63" s="368"/>
      <c r="L63" s="368"/>
      <c r="M63" s="368"/>
      <c r="N63" s="368"/>
      <c r="O63" s="368"/>
      <c r="P63" s="368"/>
      <c r="Q63" s="368"/>
      <c r="R63" s="368"/>
      <c r="S63" s="368"/>
      <c r="T63" s="368"/>
      <c r="U63" s="367"/>
      <c r="V63" s="369"/>
      <c r="W63" s="369"/>
      <c r="X63" s="351"/>
      <c r="Y63" s="351"/>
      <c r="Z63" s="351"/>
      <c r="AA63" s="351"/>
      <c r="AB63" s="351"/>
      <c r="AC63" s="351"/>
      <c r="AD63" s="351"/>
      <c r="AE63" s="351"/>
      <c r="AF63" s="351"/>
      <c r="AG63" s="351"/>
      <c r="AH63" s="351"/>
      <c r="AI63" s="351"/>
      <c r="AJ63" s="515"/>
    </row>
    <row r="64" spans="1:36">
      <c r="A64" s="425">
        <v>14</v>
      </c>
      <c r="B64" s="481" t="s">
        <v>411</v>
      </c>
      <c r="C64" s="351"/>
      <c r="D64" s="351"/>
      <c r="E64" s="368"/>
      <c r="F64" s="368"/>
      <c r="G64" s="368"/>
      <c r="H64" s="368"/>
      <c r="I64" s="368"/>
      <c r="J64" s="368"/>
      <c r="K64" s="368"/>
      <c r="L64" s="368"/>
      <c r="M64" s="368"/>
      <c r="N64" s="368"/>
      <c r="O64" s="368"/>
      <c r="P64" s="368"/>
      <c r="Q64" s="368"/>
      <c r="R64" s="368"/>
      <c r="S64" s="368"/>
      <c r="T64" s="368"/>
      <c r="U64" s="367"/>
      <c r="V64" s="369"/>
      <c r="W64" s="369"/>
      <c r="X64" s="351"/>
      <c r="Y64" s="351"/>
      <c r="Z64" s="351"/>
      <c r="AA64" s="351"/>
      <c r="AB64" s="351"/>
      <c r="AC64" s="351"/>
      <c r="AD64" s="351"/>
      <c r="AE64" s="351"/>
      <c r="AF64" s="351"/>
      <c r="AG64" s="351"/>
      <c r="AH64" s="351"/>
      <c r="AI64" s="351"/>
      <c r="AJ64" s="515"/>
    </row>
    <row r="65" spans="1:36">
      <c r="A65" s="430"/>
      <c r="B65" s="383" t="s">
        <v>517</v>
      </c>
      <c r="C65" s="383"/>
      <c r="D65" s="383"/>
      <c r="E65" s="474"/>
      <c r="F65" s="474"/>
      <c r="G65" s="474"/>
      <c r="H65" s="474"/>
      <c r="I65" s="474"/>
      <c r="J65" s="474"/>
      <c r="K65" s="474"/>
      <c r="L65" s="474"/>
      <c r="M65" s="474"/>
      <c r="N65" s="474"/>
      <c r="O65" s="474"/>
      <c r="P65" s="474"/>
      <c r="Q65" s="474"/>
      <c r="R65" s="474"/>
      <c r="S65" s="474"/>
      <c r="T65" s="474"/>
      <c r="U65" s="372"/>
      <c r="V65" s="475"/>
      <c r="W65" s="475"/>
      <c r="X65" s="441"/>
      <c r="Y65" s="441"/>
      <c r="Z65" s="441"/>
      <c r="AA65" s="441"/>
      <c r="AB65" s="441"/>
      <c r="AC65" s="441"/>
      <c r="AD65" s="441"/>
      <c r="AE65" s="441"/>
      <c r="AF65" s="441"/>
      <c r="AG65" s="441"/>
      <c r="AH65" s="441"/>
      <c r="AI65" s="441"/>
      <c r="AJ65" s="475"/>
    </row>
    <row r="66" spans="1:36" ht="73.25" customHeight="1">
      <c r="A66" s="512" t="s">
        <v>477</v>
      </c>
      <c r="B66" s="514" t="s">
        <v>472</v>
      </c>
      <c r="C66" s="516" t="s">
        <v>375</v>
      </c>
      <c r="D66" s="516" t="s">
        <v>376</v>
      </c>
      <c r="E66" s="516" t="s">
        <v>377</v>
      </c>
      <c r="F66" s="516" t="s">
        <v>378</v>
      </c>
      <c r="G66" s="516" t="s">
        <v>379</v>
      </c>
      <c r="H66" s="516" t="s">
        <v>380</v>
      </c>
      <c r="I66" s="516" t="s">
        <v>381</v>
      </c>
      <c r="J66" s="516" t="s">
        <v>382</v>
      </c>
      <c r="K66" s="516" t="s">
        <v>383</v>
      </c>
      <c r="L66" s="516" t="s">
        <v>384</v>
      </c>
      <c r="M66" s="516" t="s">
        <v>385</v>
      </c>
      <c r="N66" s="516" t="s">
        <v>386</v>
      </c>
      <c r="O66" s="516" t="s">
        <v>387</v>
      </c>
      <c r="P66" s="516" t="s">
        <v>388</v>
      </c>
      <c r="Q66" s="516" t="s">
        <v>389</v>
      </c>
      <c r="R66" s="516" t="s">
        <v>390</v>
      </c>
      <c r="S66" s="516" t="s">
        <v>391</v>
      </c>
      <c r="T66" s="516" t="s">
        <v>392</v>
      </c>
      <c r="U66" s="473" t="s">
        <v>60</v>
      </c>
      <c r="V66" s="473" t="s">
        <v>434</v>
      </c>
      <c r="W66" s="473" t="s">
        <v>465</v>
      </c>
      <c r="X66" s="473" t="s">
        <v>60</v>
      </c>
      <c r="Y66" s="473" t="s">
        <v>434</v>
      </c>
      <c r="Z66" s="473" t="s">
        <v>465</v>
      </c>
      <c r="AA66" s="473" t="s">
        <v>60</v>
      </c>
      <c r="AB66" s="473" t="s">
        <v>434</v>
      </c>
      <c r="AC66" s="473" t="s">
        <v>465</v>
      </c>
      <c r="AD66" s="473" t="s">
        <v>60</v>
      </c>
      <c r="AE66" s="473" t="s">
        <v>434</v>
      </c>
      <c r="AF66" s="473" t="s">
        <v>465</v>
      </c>
      <c r="AG66" s="473" t="s">
        <v>60</v>
      </c>
      <c r="AH66" s="473" t="s">
        <v>434</v>
      </c>
      <c r="AI66" s="473" t="s">
        <v>465</v>
      </c>
      <c r="AJ66" s="517" t="s">
        <v>435</v>
      </c>
    </row>
    <row r="67" spans="1:36">
      <c r="A67" s="425">
        <v>1</v>
      </c>
      <c r="B67" s="403" t="s">
        <v>402</v>
      </c>
      <c r="C67" s="351"/>
      <c r="D67" s="351"/>
      <c r="E67" s="368"/>
      <c r="F67" s="368"/>
      <c r="G67" s="368"/>
      <c r="H67" s="368"/>
      <c r="I67" s="368"/>
      <c r="J67" s="368"/>
      <c r="K67" s="368"/>
      <c r="L67" s="368"/>
      <c r="M67" s="368"/>
      <c r="N67" s="368"/>
      <c r="O67" s="368"/>
      <c r="P67" s="368"/>
      <c r="Q67" s="368"/>
      <c r="R67" s="368"/>
      <c r="S67" s="368"/>
      <c r="T67" s="368"/>
      <c r="U67" s="367"/>
      <c r="V67" s="369"/>
      <c r="W67" s="369"/>
      <c r="X67" s="351"/>
      <c r="Y67" s="351"/>
      <c r="Z67" s="351"/>
      <c r="AA67" s="351"/>
      <c r="AB67" s="351"/>
      <c r="AC67" s="351"/>
      <c r="AD67" s="351"/>
      <c r="AE67" s="351"/>
      <c r="AF67" s="351"/>
      <c r="AG67" s="351"/>
      <c r="AH67" s="351"/>
      <c r="AI67" s="351"/>
      <c r="AJ67" s="515"/>
    </row>
    <row r="68" spans="1:36">
      <c r="A68" s="425">
        <v>2</v>
      </c>
      <c r="B68" s="403" t="s">
        <v>569</v>
      </c>
      <c r="C68" s="351"/>
      <c r="D68" s="351"/>
      <c r="E68" s="368"/>
      <c r="F68" s="368"/>
      <c r="G68" s="368"/>
      <c r="H68" s="368"/>
      <c r="I68" s="368"/>
      <c r="J68" s="368"/>
      <c r="K68" s="368"/>
      <c r="L68" s="368"/>
      <c r="M68" s="368"/>
      <c r="N68" s="368"/>
      <c r="O68" s="368"/>
      <c r="P68" s="368"/>
      <c r="Q68" s="368"/>
      <c r="R68" s="368"/>
      <c r="S68" s="368"/>
      <c r="T68" s="368"/>
      <c r="U68" s="367"/>
      <c r="V68" s="369"/>
      <c r="W68" s="369"/>
      <c r="X68" s="351"/>
      <c r="Y68" s="351"/>
      <c r="Z68" s="351"/>
      <c r="AA68" s="351"/>
      <c r="AB68" s="351"/>
      <c r="AC68" s="351"/>
      <c r="AD68" s="351"/>
      <c r="AE68" s="351"/>
      <c r="AF68" s="351"/>
      <c r="AG68" s="351"/>
      <c r="AH68" s="351"/>
      <c r="AI68" s="351"/>
      <c r="AJ68" s="515"/>
    </row>
    <row r="69" spans="1:36">
      <c r="A69" s="425">
        <v>3</v>
      </c>
      <c r="B69" s="403" t="s">
        <v>404</v>
      </c>
      <c r="C69" s="351"/>
      <c r="D69" s="351"/>
      <c r="E69" s="368"/>
      <c r="F69" s="368"/>
      <c r="G69" s="368"/>
      <c r="H69" s="368"/>
      <c r="I69" s="368"/>
      <c r="J69" s="368"/>
      <c r="K69" s="368"/>
      <c r="L69" s="368"/>
      <c r="M69" s="368"/>
      <c r="N69" s="368"/>
      <c r="O69" s="368"/>
      <c r="P69" s="368"/>
      <c r="Q69" s="368"/>
      <c r="R69" s="368"/>
      <c r="S69" s="368"/>
      <c r="T69" s="368"/>
      <c r="U69" s="367"/>
      <c r="V69" s="369"/>
      <c r="W69" s="369"/>
      <c r="X69" s="351"/>
      <c r="Y69" s="351"/>
      <c r="Z69" s="351"/>
      <c r="AA69" s="351"/>
      <c r="AB69" s="351"/>
      <c r="AC69" s="351"/>
      <c r="AD69" s="351"/>
      <c r="AE69" s="351"/>
      <c r="AF69" s="351"/>
      <c r="AG69" s="351"/>
      <c r="AH69" s="351"/>
      <c r="AI69" s="351"/>
      <c r="AJ69" s="515"/>
    </row>
    <row r="70" spans="1:36">
      <c r="A70" s="425">
        <v>4</v>
      </c>
      <c r="B70" s="403" t="s">
        <v>405</v>
      </c>
      <c r="C70" s="351"/>
      <c r="D70" s="351"/>
      <c r="E70" s="368"/>
      <c r="F70" s="368"/>
      <c r="G70" s="368"/>
      <c r="H70" s="368"/>
      <c r="I70" s="368"/>
      <c r="J70" s="368"/>
      <c r="K70" s="368"/>
      <c r="L70" s="368"/>
      <c r="M70" s="368"/>
      <c r="N70" s="368"/>
      <c r="O70" s="368"/>
      <c r="P70" s="368"/>
      <c r="Q70" s="368"/>
      <c r="R70" s="368"/>
      <c r="S70" s="368"/>
      <c r="T70" s="368"/>
      <c r="U70" s="367"/>
      <c r="V70" s="369"/>
      <c r="W70" s="369"/>
      <c r="X70" s="351"/>
      <c r="Y70" s="351"/>
      <c r="Z70" s="351"/>
      <c r="AA70" s="351"/>
      <c r="AB70" s="351"/>
      <c r="AC70" s="351"/>
      <c r="AD70" s="351"/>
      <c r="AE70" s="351"/>
      <c r="AF70" s="351"/>
      <c r="AG70" s="351"/>
      <c r="AH70" s="351"/>
      <c r="AI70" s="351"/>
      <c r="AJ70" s="515"/>
    </row>
    <row r="71" spans="1:36">
      <c r="A71" s="425">
        <v>5</v>
      </c>
      <c r="B71" s="403" t="s">
        <v>406</v>
      </c>
      <c r="C71" s="351"/>
      <c r="D71" s="351"/>
      <c r="E71" s="368"/>
      <c r="F71" s="368"/>
      <c r="G71" s="368"/>
      <c r="H71" s="368"/>
      <c r="I71" s="368"/>
      <c r="J71" s="368"/>
      <c r="K71" s="368"/>
      <c r="L71" s="368"/>
      <c r="M71" s="368"/>
      <c r="N71" s="368"/>
      <c r="O71" s="368"/>
      <c r="P71" s="368"/>
      <c r="Q71" s="368"/>
      <c r="R71" s="368"/>
      <c r="S71" s="368"/>
      <c r="T71" s="368"/>
      <c r="U71" s="367"/>
      <c r="V71" s="369"/>
      <c r="W71" s="369"/>
      <c r="X71" s="351"/>
      <c r="Y71" s="351"/>
      <c r="Z71" s="351"/>
      <c r="AA71" s="351"/>
      <c r="AB71" s="351"/>
      <c r="AC71" s="351"/>
      <c r="AD71" s="351"/>
      <c r="AE71" s="351"/>
      <c r="AF71" s="351"/>
      <c r="AG71" s="351"/>
      <c r="AH71" s="351"/>
      <c r="AI71" s="351"/>
      <c r="AJ71" s="515"/>
    </row>
    <row r="72" spans="1:36">
      <c r="A72" s="425">
        <v>6</v>
      </c>
      <c r="B72" s="403" t="s">
        <v>407</v>
      </c>
      <c r="C72" s="351"/>
      <c r="D72" s="351"/>
      <c r="E72" s="368"/>
      <c r="F72" s="368"/>
      <c r="G72" s="368"/>
      <c r="H72" s="368"/>
      <c r="I72" s="368"/>
      <c r="J72" s="368"/>
      <c r="K72" s="368"/>
      <c r="L72" s="368"/>
      <c r="M72" s="368"/>
      <c r="N72" s="368"/>
      <c r="O72" s="368"/>
      <c r="P72" s="368"/>
      <c r="Q72" s="368"/>
      <c r="R72" s="368"/>
      <c r="S72" s="368"/>
      <c r="T72" s="368"/>
      <c r="U72" s="367"/>
      <c r="V72" s="369"/>
      <c r="W72" s="369"/>
      <c r="X72" s="351"/>
      <c r="Y72" s="351"/>
      <c r="Z72" s="351"/>
      <c r="AA72" s="351"/>
      <c r="AB72" s="351"/>
      <c r="AC72" s="351"/>
      <c r="AD72" s="351"/>
      <c r="AE72" s="351"/>
      <c r="AF72" s="351"/>
      <c r="AG72" s="351"/>
      <c r="AH72" s="351"/>
      <c r="AI72" s="351"/>
      <c r="AJ72" s="515"/>
    </row>
    <row r="73" spans="1:36" ht="24">
      <c r="A73" s="425">
        <v>7</v>
      </c>
      <c r="B73" s="403" t="s">
        <v>408</v>
      </c>
      <c r="C73" s="351"/>
      <c r="D73" s="351"/>
      <c r="E73" s="368"/>
      <c r="F73" s="368"/>
      <c r="G73" s="368"/>
      <c r="H73" s="368"/>
      <c r="I73" s="368"/>
      <c r="J73" s="368"/>
      <c r="K73" s="368"/>
      <c r="L73" s="368"/>
      <c r="M73" s="368"/>
      <c r="N73" s="368"/>
      <c r="O73" s="368"/>
      <c r="P73" s="368"/>
      <c r="Q73" s="368"/>
      <c r="R73" s="368"/>
      <c r="S73" s="368"/>
      <c r="T73" s="368"/>
      <c r="U73" s="367"/>
      <c r="V73" s="369"/>
      <c r="W73" s="369"/>
      <c r="X73" s="351"/>
      <c r="Y73" s="351"/>
      <c r="Z73" s="351"/>
      <c r="AA73" s="351"/>
      <c r="AB73" s="351"/>
      <c r="AC73" s="351"/>
      <c r="AD73" s="351"/>
      <c r="AE73" s="351"/>
      <c r="AF73" s="351"/>
      <c r="AG73" s="351"/>
      <c r="AH73" s="351"/>
      <c r="AI73" s="351"/>
      <c r="AJ73" s="515"/>
    </row>
    <row r="74" spans="1:36">
      <c r="A74" s="425">
        <v>8</v>
      </c>
      <c r="B74" s="403" t="s">
        <v>409</v>
      </c>
      <c r="C74" s="351"/>
      <c r="D74" s="351"/>
      <c r="E74" s="368"/>
      <c r="F74" s="368"/>
      <c r="G74" s="368"/>
      <c r="H74" s="368"/>
      <c r="I74" s="368"/>
      <c r="J74" s="368"/>
      <c r="K74" s="368"/>
      <c r="L74" s="368"/>
      <c r="M74" s="368"/>
      <c r="N74" s="368"/>
      <c r="O74" s="368"/>
      <c r="P74" s="368"/>
      <c r="Q74" s="368"/>
      <c r="R74" s="368"/>
      <c r="S74" s="368"/>
      <c r="T74" s="368"/>
      <c r="U74" s="367"/>
      <c r="V74" s="369"/>
      <c r="W74" s="369"/>
      <c r="X74" s="351"/>
      <c r="Y74" s="351"/>
      <c r="Z74" s="351"/>
      <c r="AA74" s="351"/>
      <c r="AB74" s="351"/>
      <c r="AC74" s="351"/>
      <c r="AD74" s="351"/>
      <c r="AE74" s="351"/>
      <c r="AF74" s="351"/>
      <c r="AG74" s="351"/>
      <c r="AH74" s="351"/>
      <c r="AI74" s="351"/>
      <c r="AJ74" s="515"/>
    </row>
    <row r="75" spans="1:36">
      <c r="A75" s="425">
        <v>9</v>
      </c>
      <c r="B75" s="403" t="s">
        <v>410</v>
      </c>
      <c r="C75" s="351"/>
      <c r="D75" s="351"/>
      <c r="E75" s="368"/>
      <c r="F75" s="368"/>
      <c r="G75" s="368"/>
      <c r="H75" s="368"/>
      <c r="I75" s="368"/>
      <c r="J75" s="368"/>
      <c r="K75" s="368"/>
      <c r="L75" s="368"/>
      <c r="M75" s="368"/>
      <c r="N75" s="368"/>
      <c r="O75" s="368"/>
      <c r="P75" s="368"/>
      <c r="Q75" s="368"/>
      <c r="R75" s="368"/>
      <c r="S75" s="368"/>
      <c r="T75" s="368"/>
      <c r="U75" s="367"/>
      <c r="V75" s="369"/>
      <c r="W75" s="369"/>
      <c r="X75" s="351"/>
      <c r="Y75" s="351"/>
      <c r="Z75" s="351"/>
      <c r="AA75" s="351"/>
      <c r="AB75" s="351"/>
      <c r="AC75" s="351"/>
      <c r="AD75" s="351"/>
      <c r="AE75" s="351"/>
      <c r="AF75" s="351"/>
      <c r="AG75" s="351"/>
      <c r="AH75" s="351"/>
      <c r="AI75" s="351"/>
      <c r="AJ75" s="515"/>
    </row>
    <row r="76" spans="1:36">
      <c r="A76" s="425">
        <v>10</v>
      </c>
      <c r="B76" s="403" t="s">
        <v>429</v>
      </c>
      <c r="C76" s="351"/>
      <c r="D76" s="351"/>
      <c r="E76" s="368"/>
      <c r="F76" s="368"/>
      <c r="G76" s="368"/>
      <c r="H76" s="368"/>
      <c r="I76" s="368"/>
      <c r="J76" s="368"/>
      <c r="K76" s="368"/>
      <c r="L76" s="368"/>
      <c r="M76" s="368"/>
      <c r="N76" s="368"/>
      <c r="O76" s="368"/>
      <c r="P76" s="368"/>
      <c r="Q76" s="368"/>
      <c r="R76" s="368"/>
      <c r="S76" s="368"/>
      <c r="T76" s="368"/>
      <c r="U76" s="367"/>
      <c r="V76" s="369"/>
      <c r="W76" s="369"/>
      <c r="X76" s="351"/>
      <c r="Y76" s="351"/>
      <c r="Z76" s="351"/>
      <c r="AA76" s="351"/>
      <c r="AB76" s="351"/>
      <c r="AC76" s="351"/>
      <c r="AD76" s="351"/>
      <c r="AE76" s="351"/>
      <c r="AF76" s="351"/>
      <c r="AG76" s="351"/>
      <c r="AH76" s="351"/>
      <c r="AI76" s="351"/>
      <c r="AJ76" s="515"/>
    </row>
    <row r="77" spans="1:36">
      <c r="A77" s="425">
        <v>11</v>
      </c>
      <c r="B77" s="481" t="s">
        <v>411</v>
      </c>
      <c r="C77" s="351"/>
      <c r="D77" s="351"/>
      <c r="E77" s="368"/>
      <c r="F77" s="368"/>
      <c r="G77" s="368"/>
      <c r="H77" s="368"/>
      <c r="I77" s="368"/>
      <c r="J77" s="368"/>
      <c r="K77" s="368"/>
      <c r="L77" s="368"/>
      <c r="M77" s="368"/>
      <c r="N77" s="368"/>
      <c r="O77" s="368"/>
      <c r="P77" s="368"/>
      <c r="Q77" s="368"/>
      <c r="R77" s="368"/>
      <c r="S77" s="368"/>
      <c r="T77" s="368"/>
      <c r="U77" s="367"/>
      <c r="V77" s="369"/>
      <c r="W77" s="369"/>
      <c r="X77" s="351"/>
      <c r="Y77" s="351"/>
      <c r="Z77" s="351"/>
      <c r="AA77" s="351"/>
      <c r="AB77" s="351"/>
      <c r="AC77" s="351"/>
      <c r="AD77" s="351"/>
      <c r="AE77" s="351"/>
      <c r="AF77" s="351"/>
      <c r="AG77" s="351"/>
      <c r="AH77" s="351"/>
      <c r="AI77" s="351"/>
      <c r="AJ77" s="515"/>
    </row>
    <row r="78" spans="1:36">
      <c r="A78" s="425">
        <v>12</v>
      </c>
      <c r="B78" s="481" t="s">
        <v>411</v>
      </c>
      <c r="C78" s="351"/>
      <c r="D78" s="351"/>
      <c r="E78" s="368"/>
      <c r="F78" s="368"/>
      <c r="G78" s="368"/>
      <c r="H78" s="368"/>
      <c r="I78" s="368"/>
      <c r="J78" s="368"/>
      <c r="K78" s="368"/>
      <c r="L78" s="368"/>
      <c r="M78" s="368"/>
      <c r="N78" s="368"/>
      <c r="O78" s="368"/>
      <c r="P78" s="368"/>
      <c r="Q78" s="368"/>
      <c r="R78" s="368"/>
      <c r="S78" s="368"/>
      <c r="T78" s="368"/>
      <c r="U78" s="367"/>
      <c r="V78" s="369"/>
      <c r="W78" s="369"/>
      <c r="X78" s="351"/>
      <c r="Y78" s="351"/>
      <c r="Z78" s="351"/>
      <c r="AA78" s="351"/>
      <c r="AB78" s="351"/>
      <c r="AC78" s="351"/>
      <c r="AD78" s="351"/>
      <c r="AE78" s="351"/>
      <c r="AF78" s="351"/>
      <c r="AG78" s="351"/>
      <c r="AH78" s="351"/>
      <c r="AI78" s="351"/>
      <c r="AJ78" s="515"/>
    </row>
    <row r="79" spans="1:36">
      <c r="A79" s="425">
        <v>13</v>
      </c>
      <c r="B79" s="481" t="s">
        <v>411</v>
      </c>
      <c r="C79" s="351"/>
      <c r="D79" s="351"/>
      <c r="E79" s="368"/>
      <c r="F79" s="368"/>
      <c r="G79" s="368"/>
      <c r="H79" s="368"/>
      <c r="I79" s="368"/>
      <c r="J79" s="368"/>
      <c r="K79" s="368"/>
      <c r="L79" s="368"/>
      <c r="M79" s="368"/>
      <c r="N79" s="368"/>
      <c r="O79" s="368"/>
      <c r="P79" s="368"/>
      <c r="Q79" s="368"/>
      <c r="R79" s="368"/>
      <c r="S79" s="368"/>
      <c r="T79" s="368"/>
      <c r="U79" s="367"/>
      <c r="V79" s="369"/>
      <c r="W79" s="369"/>
      <c r="X79" s="351"/>
      <c r="Y79" s="351"/>
      <c r="Z79" s="351"/>
      <c r="AA79" s="351"/>
      <c r="AB79" s="351"/>
      <c r="AC79" s="351"/>
      <c r="AD79" s="351"/>
      <c r="AE79" s="351"/>
      <c r="AF79" s="351"/>
      <c r="AG79" s="351"/>
      <c r="AH79" s="351"/>
      <c r="AI79" s="351"/>
      <c r="AJ79" s="515"/>
    </row>
    <row r="80" spans="1:36">
      <c r="A80" s="425">
        <v>14</v>
      </c>
      <c r="B80" s="481" t="s">
        <v>411</v>
      </c>
      <c r="C80" s="351"/>
      <c r="D80" s="351"/>
      <c r="E80" s="368"/>
      <c r="F80" s="368"/>
      <c r="G80" s="368"/>
      <c r="H80" s="368"/>
      <c r="I80" s="368"/>
      <c r="J80" s="368"/>
      <c r="K80" s="368"/>
      <c r="L80" s="368"/>
      <c r="M80" s="368"/>
      <c r="N80" s="368"/>
      <c r="O80" s="368"/>
      <c r="P80" s="368"/>
      <c r="Q80" s="368"/>
      <c r="R80" s="368"/>
      <c r="S80" s="368"/>
      <c r="T80" s="368"/>
      <c r="U80" s="367"/>
      <c r="V80" s="369"/>
      <c r="W80" s="369"/>
      <c r="X80" s="351"/>
      <c r="Y80" s="351"/>
      <c r="Z80" s="351"/>
      <c r="AA80" s="351"/>
      <c r="AB80" s="351"/>
      <c r="AC80" s="351"/>
      <c r="AD80" s="351"/>
      <c r="AE80" s="351"/>
      <c r="AF80" s="351"/>
      <c r="AG80" s="351"/>
      <c r="AH80" s="351"/>
      <c r="AI80" s="351"/>
      <c r="AJ80" s="515"/>
    </row>
    <row r="81" spans="1:36">
      <c r="A81" s="430"/>
      <c r="B81" s="383" t="s">
        <v>516</v>
      </c>
      <c r="C81" s="383"/>
      <c r="D81" s="383"/>
      <c r="E81" s="474"/>
      <c r="F81" s="474"/>
      <c r="G81" s="474"/>
      <c r="H81" s="474"/>
      <c r="I81" s="474"/>
      <c r="J81" s="474"/>
      <c r="K81" s="474"/>
      <c r="L81" s="474"/>
      <c r="M81" s="474"/>
      <c r="N81" s="474"/>
      <c r="O81" s="474"/>
      <c r="P81" s="474"/>
      <c r="Q81" s="474"/>
      <c r="R81" s="474"/>
      <c r="S81" s="474"/>
      <c r="T81" s="474"/>
      <c r="U81" s="372"/>
      <c r="V81" s="475"/>
      <c r="W81" s="475"/>
      <c r="X81" s="441"/>
      <c r="Y81" s="441"/>
      <c r="Z81" s="441"/>
      <c r="AA81" s="441"/>
      <c r="AB81" s="441"/>
      <c r="AC81" s="441"/>
      <c r="AD81" s="441"/>
      <c r="AE81" s="441"/>
      <c r="AF81" s="441"/>
      <c r="AG81" s="441"/>
      <c r="AH81" s="441"/>
      <c r="AI81" s="441"/>
      <c r="AJ81" s="475"/>
    </row>
    <row r="82" spans="1:36">
      <c r="A82" s="518"/>
      <c r="B82" s="471" t="s">
        <v>412</v>
      </c>
      <c r="C82" s="519"/>
      <c r="D82" s="519"/>
      <c r="E82" s="519"/>
      <c r="F82" s="519"/>
      <c r="G82" s="519"/>
      <c r="H82" s="519"/>
      <c r="I82" s="519"/>
      <c r="J82" s="519"/>
      <c r="K82" s="519"/>
      <c r="L82" s="519"/>
      <c r="M82" s="519"/>
      <c r="N82" s="519"/>
      <c r="O82" s="519"/>
      <c r="P82" s="519"/>
      <c r="Q82" s="519"/>
      <c r="R82" s="519"/>
      <c r="S82" s="519"/>
      <c r="T82" s="519"/>
      <c r="U82" s="476"/>
      <c r="V82" s="476"/>
      <c r="W82" s="476">
        <f>SUM(W3:W18)</f>
        <v>0</v>
      </c>
      <c r="X82" s="476"/>
      <c r="Y82" s="476"/>
      <c r="Z82" s="476">
        <f>SUM(Z3:Z18)</f>
        <v>0</v>
      </c>
      <c r="AA82" s="476"/>
      <c r="AB82" s="476"/>
      <c r="AC82" s="476"/>
      <c r="AD82" s="476"/>
      <c r="AE82" s="476"/>
      <c r="AF82" s="476"/>
      <c r="AG82" s="476"/>
      <c r="AH82" s="476"/>
      <c r="AI82" s="476">
        <f>SUM(AI3:AI18)</f>
        <v>0</v>
      </c>
      <c r="AJ82" s="520">
        <f>SUM(AJ3:AJ18)</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24">
    <mergeCell ref="M1:M2"/>
    <mergeCell ref="AJ1:AJ2"/>
    <mergeCell ref="AD1:AF1"/>
    <mergeCell ref="U1:W1"/>
    <mergeCell ref="X1:Z1"/>
    <mergeCell ref="AG1:AI1"/>
    <mergeCell ref="AA1:AC1"/>
    <mergeCell ref="T1:T2"/>
    <mergeCell ref="C1:C2"/>
    <mergeCell ref="R1:R2"/>
    <mergeCell ref="S1:S2"/>
    <mergeCell ref="L1:L2"/>
    <mergeCell ref="K1:K2"/>
    <mergeCell ref="D1:D2"/>
    <mergeCell ref="E1:E2"/>
    <mergeCell ref="F1:F2"/>
    <mergeCell ref="G1:G2"/>
    <mergeCell ref="H1:H2"/>
    <mergeCell ref="I1:I2"/>
    <mergeCell ref="J1:J2"/>
    <mergeCell ref="Q1:Q2"/>
    <mergeCell ref="P1:P2"/>
    <mergeCell ref="O1:O2"/>
    <mergeCell ref="N1:N2"/>
  </mergeCells>
  <pageMargins left="0.33" right="0.22" top="0.75" bottom="0.75" header="0.3" footer="0.3"/>
  <pageSetup paperSize="8" scale="33" fitToHeight="3" orientation="landscape" r:id="rId2"/>
  <headerFooter>
    <oddHeader>&amp;L&amp;"-,Regular"&amp;11Bank of Bhutan&amp;C&amp;"-,Regular"&amp;11Bill of Materials&amp;R&amp;A</oddHeader>
    <oddFooter>&amp;CPage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T82"/>
  <sheetViews>
    <sheetView topLeftCell="G1" zoomScaleNormal="100" workbookViewId="0">
      <selection activeCell="R9" sqref="R9"/>
    </sheetView>
  </sheetViews>
  <sheetFormatPr defaultColWidth="9.1796875" defaultRowHeight="14.5"/>
  <cols>
    <col min="1" max="1" width="3.36328125" style="446" bestFit="1" customWidth="1"/>
    <col min="2" max="2" width="30.54296875" style="467" customWidth="1"/>
    <col min="3" max="3" width="26" style="445" customWidth="1"/>
    <col min="4" max="4" width="30.453125" style="445" customWidth="1"/>
    <col min="5" max="7" width="10.54296875" style="445" customWidth="1"/>
    <col min="8" max="10" width="10.81640625" style="445" customWidth="1"/>
    <col min="11" max="13" width="10.54296875" style="445" customWidth="1"/>
    <col min="14" max="17" width="16.1796875" style="445" customWidth="1"/>
    <col min="18" max="16384" width="9.1796875" style="445"/>
  </cols>
  <sheetData>
    <row r="1" spans="1:20" ht="44.4" customHeight="1">
      <c r="A1" s="503" t="s">
        <v>138</v>
      </c>
      <c r="B1" s="434" t="s">
        <v>448</v>
      </c>
      <c r="C1" s="434" t="s">
        <v>64</v>
      </c>
      <c r="D1" s="434" t="s">
        <v>59</v>
      </c>
      <c r="E1" s="537" t="s">
        <v>69</v>
      </c>
      <c r="F1" s="537"/>
      <c r="G1" s="537"/>
      <c r="H1" s="537" t="s">
        <v>70</v>
      </c>
      <c r="I1" s="537"/>
      <c r="J1" s="537"/>
      <c r="K1" s="537" t="s">
        <v>71</v>
      </c>
      <c r="L1" s="537"/>
      <c r="M1" s="537"/>
      <c r="N1" s="537" t="s">
        <v>131</v>
      </c>
      <c r="O1" s="537"/>
      <c r="P1" s="537"/>
      <c r="Q1" s="537" t="s">
        <v>132</v>
      </c>
      <c r="R1" s="537"/>
      <c r="S1" s="537"/>
      <c r="T1" s="535" t="s">
        <v>482</v>
      </c>
    </row>
    <row r="2" spans="1:20" s="446" customFormat="1" ht="29">
      <c r="A2" s="443" t="s">
        <v>455</v>
      </c>
      <c r="B2" s="435" t="s">
        <v>451</v>
      </c>
      <c r="C2" s="436"/>
      <c r="D2" s="436"/>
      <c r="E2" s="437" t="s">
        <v>60</v>
      </c>
      <c r="F2" s="437" t="s">
        <v>434</v>
      </c>
      <c r="G2" s="437" t="s">
        <v>573</v>
      </c>
      <c r="H2" s="437" t="s">
        <v>60</v>
      </c>
      <c r="I2" s="437" t="s">
        <v>434</v>
      </c>
      <c r="J2" s="437" t="s">
        <v>573</v>
      </c>
      <c r="K2" s="437" t="s">
        <v>60</v>
      </c>
      <c r="L2" s="437" t="s">
        <v>434</v>
      </c>
      <c r="M2" s="437" t="s">
        <v>573</v>
      </c>
      <c r="N2" s="437" t="s">
        <v>60</v>
      </c>
      <c r="O2" s="437" t="s">
        <v>434</v>
      </c>
      <c r="P2" s="437" t="s">
        <v>573</v>
      </c>
      <c r="Q2" s="437" t="s">
        <v>60</v>
      </c>
      <c r="R2" s="437" t="s">
        <v>434</v>
      </c>
      <c r="S2" s="437" t="s">
        <v>573</v>
      </c>
      <c r="T2" s="536"/>
    </row>
    <row r="3" spans="1:20" s="452" customFormat="1">
      <c r="A3" s="447">
        <v>1</v>
      </c>
      <c r="B3" s="448" t="s">
        <v>402</v>
      </c>
      <c r="C3" s="449"/>
      <c r="D3" s="433"/>
      <c r="E3" s="450"/>
      <c r="F3" s="450"/>
      <c r="G3" s="450"/>
      <c r="H3" s="449"/>
      <c r="I3" s="449"/>
      <c r="J3" s="449"/>
      <c r="K3" s="449"/>
      <c r="L3" s="449"/>
      <c r="M3" s="449"/>
      <c r="N3" s="449"/>
      <c r="O3" s="449"/>
      <c r="P3" s="449"/>
      <c r="Q3" s="449"/>
      <c r="R3" s="449"/>
      <c r="S3" s="449"/>
      <c r="T3" s="451"/>
    </row>
    <row r="4" spans="1:20" s="452" customFormat="1">
      <c r="A4" s="447">
        <v>2</v>
      </c>
      <c r="B4" s="453" t="s">
        <v>570</v>
      </c>
      <c r="C4" s="449"/>
      <c r="D4" s="433"/>
      <c r="E4" s="450"/>
      <c r="F4" s="450"/>
      <c r="G4" s="450"/>
      <c r="H4" s="449"/>
      <c r="I4" s="449"/>
      <c r="J4" s="449"/>
      <c r="K4" s="449"/>
      <c r="L4" s="449"/>
      <c r="M4" s="449"/>
      <c r="N4" s="449"/>
      <c r="O4" s="449"/>
      <c r="P4" s="449"/>
      <c r="Q4" s="449"/>
      <c r="R4" s="449"/>
      <c r="S4" s="449"/>
      <c r="T4" s="451"/>
    </row>
    <row r="5" spans="1:20" s="452" customFormat="1">
      <c r="A5" s="447">
        <v>3</v>
      </c>
      <c r="B5" s="453" t="s">
        <v>404</v>
      </c>
      <c r="C5" s="449"/>
      <c r="D5" s="433"/>
      <c r="E5" s="450"/>
      <c r="F5" s="450"/>
      <c r="G5" s="450"/>
      <c r="H5" s="449"/>
      <c r="I5" s="449"/>
      <c r="J5" s="449"/>
      <c r="K5" s="449"/>
      <c r="L5" s="449"/>
      <c r="M5" s="449"/>
      <c r="N5" s="449"/>
      <c r="O5" s="449"/>
      <c r="P5" s="449"/>
      <c r="Q5" s="449"/>
      <c r="R5" s="449"/>
      <c r="S5" s="449"/>
      <c r="T5" s="451"/>
    </row>
    <row r="6" spans="1:20" s="452" customFormat="1">
      <c r="A6" s="447">
        <v>4</v>
      </c>
      <c r="B6" s="453" t="s">
        <v>405</v>
      </c>
      <c r="C6" s="449"/>
      <c r="D6" s="433"/>
      <c r="E6" s="450"/>
      <c r="F6" s="450"/>
      <c r="G6" s="450"/>
      <c r="H6" s="449"/>
      <c r="I6" s="449"/>
      <c r="J6" s="449"/>
      <c r="K6" s="449"/>
      <c r="L6" s="449"/>
      <c r="M6" s="449"/>
      <c r="N6" s="449"/>
      <c r="O6" s="449"/>
      <c r="P6" s="449"/>
      <c r="Q6" s="449"/>
      <c r="R6" s="449"/>
      <c r="S6" s="449"/>
      <c r="T6" s="451"/>
    </row>
    <row r="7" spans="1:20" s="452" customFormat="1">
      <c r="A7" s="447">
        <v>5</v>
      </c>
      <c r="B7" s="453" t="s">
        <v>406</v>
      </c>
      <c r="C7" s="449"/>
      <c r="D7" s="433"/>
      <c r="E7" s="450"/>
      <c r="F7" s="450"/>
      <c r="G7" s="450"/>
      <c r="H7" s="449"/>
      <c r="I7" s="449"/>
      <c r="J7" s="449"/>
      <c r="K7" s="449"/>
      <c r="L7" s="449"/>
      <c r="M7" s="449"/>
      <c r="N7" s="449"/>
      <c r="O7" s="449"/>
      <c r="P7" s="449"/>
      <c r="Q7" s="449"/>
      <c r="R7" s="449"/>
      <c r="S7" s="449"/>
      <c r="T7" s="451"/>
    </row>
    <row r="8" spans="1:20" s="452" customFormat="1">
      <c r="A8" s="447">
        <v>6</v>
      </c>
      <c r="B8" s="453" t="s">
        <v>407</v>
      </c>
      <c r="C8" s="449"/>
      <c r="D8" s="433"/>
      <c r="E8" s="450"/>
      <c r="F8" s="450"/>
      <c r="G8" s="450"/>
      <c r="H8" s="449"/>
      <c r="I8" s="449"/>
      <c r="J8" s="449"/>
      <c r="K8" s="449"/>
      <c r="L8" s="449"/>
      <c r="M8" s="449"/>
      <c r="N8" s="449"/>
      <c r="O8" s="449"/>
      <c r="P8" s="449"/>
      <c r="Q8" s="449"/>
      <c r="R8" s="449"/>
      <c r="S8" s="449"/>
      <c r="T8" s="451"/>
    </row>
    <row r="9" spans="1:20" s="452" customFormat="1" ht="36">
      <c r="A9" s="447">
        <v>7</v>
      </c>
      <c r="B9" s="453" t="s">
        <v>408</v>
      </c>
      <c r="C9" s="449"/>
      <c r="D9" s="433"/>
      <c r="E9" s="450"/>
      <c r="F9" s="450"/>
      <c r="G9" s="450"/>
      <c r="H9" s="449"/>
      <c r="I9" s="449"/>
      <c r="J9" s="449"/>
      <c r="K9" s="449"/>
      <c r="L9" s="449"/>
      <c r="M9" s="449"/>
      <c r="N9" s="449"/>
      <c r="O9" s="449"/>
      <c r="P9" s="449"/>
      <c r="Q9" s="449"/>
      <c r="R9" s="449"/>
      <c r="S9" s="449"/>
      <c r="T9" s="451"/>
    </row>
    <row r="10" spans="1:20" s="452" customFormat="1">
      <c r="A10" s="447">
        <v>8</v>
      </c>
      <c r="B10" s="453" t="s">
        <v>409</v>
      </c>
      <c r="C10" s="449"/>
      <c r="D10" s="433"/>
      <c r="E10" s="450"/>
      <c r="F10" s="450"/>
      <c r="G10" s="450"/>
      <c r="H10" s="449"/>
      <c r="I10" s="449"/>
      <c r="J10" s="449"/>
      <c r="K10" s="449"/>
      <c r="L10" s="449"/>
      <c r="M10" s="449"/>
      <c r="N10" s="449"/>
      <c r="O10" s="449"/>
      <c r="P10" s="449"/>
      <c r="Q10" s="449"/>
      <c r="R10" s="449"/>
      <c r="S10" s="449"/>
      <c r="T10" s="451"/>
    </row>
    <row r="11" spans="1:20" s="452" customFormat="1">
      <c r="A11" s="447">
        <v>9</v>
      </c>
      <c r="B11" s="453" t="s">
        <v>410</v>
      </c>
      <c r="C11" s="449"/>
      <c r="D11" s="433"/>
      <c r="E11" s="450"/>
      <c r="F11" s="450"/>
      <c r="G11" s="450"/>
      <c r="H11" s="449"/>
      <c r="I11" s="449"/>
      <c r="J11" s="449"/>
      <c r="K11" s="449"/>
      <c r="L11" s="449"/>
      <c r="M11" s="449"/>
      <c r="N11" s="449"/>
      <c r="O11" s="449"/>
      <c r="P11" s="449"/>
      <c r="Q11" s="449"/>
      <c r="R11" s="449"/>
      <c r="S11" s="449"/>
      <c r="T11" s="451"/>
    </row>
    <row r="12" spans="1:20" s="452" customFormat="1">
      <c r="A12" s="447">
        <v>10</v>
      </c>
      <c r="B12" s="454" t="s">
        <v>411</v>
      </c>
      <c r="C12" s="449"/>
      <c r="D12" s="433"/>
      <c r="E12" s="450"/>
      <c r="F12" s="450"/>
      <c r="G12" s="450"/>
      <c r="H12" s="449"/>
      <c r="I12" s="449"/>
      <c r="J12" s="449"/>
      <c r="K12" s="449"/>
      <c r="L12" s="449"/>
      <c r="M12" s="449"/>
      <c r="N12" s="449"/>
      <c r="O12" s="449"/>
      <c r="P12" s="449"/>
      <c r="Q12" s="449"/>
      <c r="R12" s="449"/>
      <c r="S12" s="449"/>
      <c r="T12" s="451"/>
    </row>
    <row r="13" spans="1:20" s="452" customFormat="1">
      <c r="A13" s="447">
        <v>11</v>
      </c>
      <c r="B13" s="454" t="s">
        <v>411</v>
      </c>
      <c r="C13" s="449"/>
      <c r="D13" s="433"/>
      <c r="E13" s="450"/>
      <c r="F13" s="450"/>
      <c r="G13" s="450"/>
      <c r="H13" s="449"/>
      <c r="I13" s="449"/>
      <c r="J13" s="449"/>
      <c r="K13" s="449"/>
      <c r="L13" s="449"/>
      <c r="M13" s="449"/>
      <c r="N13" s="449"/>
      <c r="O13" s="449"/>
      <c r="P13" s="449"/>
      <c r="Q13" s="449"/>
      <c r="R13" s="449"/>
      <c r="S13" s="449"/>
      <c r="T13" s="451"/>
    </row>
    <row r="14" spans="1:20" s="452" customFormat="1">
      <c r="A14" s="447">
        <v>12</v>
      </c>
      <c r="B14" s="454" t="s">
        <v>411</v>
      </c>
      <c r="C14" s="449"/>
      <c r="D14" s="433"/>
      <c r="E14" s="450"/>
      <c r="F14" s="450"/>
      <c r="G14" s="450"/>
      <c r="H14" s="449"/>
      <c r="I14" s="449"/>
      <c r="J14" s="449"/>
      <c r="K14" s="449"/>
      <c r="L14" s="449"/>
      <c r="M14" s="449"/>
      <c r="N14" s="449"/>
      <c r="O14" s="449"/>
      <c r="P14" s="449"/>
      <c r="Q14" s="449"/>
      <c r="R14" s="449"/>
      <c r="S14" s="449"/>
      <c r="T14" s="451"/>
    </row>
    <row r="15" spans="1:20" s="452" customFormat="1">
      <c r="A15" s="447">
        <v>13</v>
      </c>
      <c r="B15" s="454" t="s">
        <v>411</v>
      </c>
      <c r="C15" s="449"/>
      <c r="D15" s="433"/>
      <c r="E15" s="450"/>
      <c r="F15" s="450"/>
      <c r="G15" s="450"/>
      <c r="H15" s="449"/>
      <c r="I15" s="449"/>
      <c r="J15" s="449"/>
      <c r="K15" s="449"/>
      <c r="L15" s="449"/>
      <c r="M15" s="449"/>
      <c r="N15" s="449"/>
      <c r="O15" s="449"/>
      <c r="P15" s="449"/>
      <c r="Q15" s="449"/>
      <c r="R15" s="449"/>
      <c r="S15" s="449"/>
      <c r="T15" s="451"/>
    </row>
    <row r="16" spans="1:20" s="452" customFormat="1">
      <c r="A16" s="447">
        <v>14</v>
      </c>
      <c r="B16" s="454" t="s">
        <v>411</v>
      </c>
      <c r="C16" s="449"/>
      <c r="D16" s="433"/>
      <c r="E16" s="450"/>
      <c r="F16" s="450"/>
      <c r="G16" s="450"/>
      <c r="H16" s="449"/>
      <c r="I16" s="449"/>
      <c r="J16" s="449"/>
      <c r="K16" s="449"/>
      <c r="L16" s="449"/>
      <c r="M16" s="449"/>
      <c r="N16" s="449"/>
      <c r="O16" s="449"/>
      <c r="P16" s="449"/>
      <c r="Q16" s="449"/>
      <c r="R16" s="449"/>
      <c r="S16" s="449"/>
      <c r="T16" s="451"/>
    </row>
    <row r="17" spans="1:20" s="460" customFormat="1">
      <c r="A17" s="455"/>
      <c r="B17" s="456" t="s">
        <v>513</v>
      </c>
      <c r="C17" s="456"/>
      <c r="D17" s="430"/>
      <c r="E17" s="457"/>
      <c r="F17" s="457"/>
      <c r="G17" s="457"/>
      <c r="H17" s="458"/>
      <c r="I17" s="458"/>
      <c r="J17" s="458"/>
      <c r="K17" s="458"/>
      <c r="L17" s="458"/>
      <c r="M17" s="458"/>
      <c r="N17" s="458"/>
      <c r="O17" s="458"/>
      <c r="P17" s="458"/>
      <c r="Q17" s="458"/>
      <c r="R17" s="458"/>
      <c r="S17" s="458"/>
      <c r="T17" s="459"/>
    </row>
    <row r="18" spans="1:20" ht="43.5">
      <c r="A18" s="444" t="s">
        <v>456</v>
      </c>
      <c r="B18" s="438" t="s">
        <v>452</v>
      </c>
      <c r="C18" s="437"/>
      <c r="D18" s="437"/>
      <c r="E18" s="437" t="s">
        <v>60</v>
      </c>
      <c r="F18" s="437" t="s">
        <v>434</v>
      </c>
      <c r="G18" s="437" t="s">
        <v>573</v>
      </c>
      <c r="H18" s="437" t="s">
        <v>60</v>
      </c>
      <c r="I18" s="437" t="s">
        <v>434</v>
      </c>
      <c r="J18" s="437" t="s">
        <v>573</v>
      </c>
      <c r="K18" s="437" t="s">
        <v>60</v>
      </c>
      <c r="L18" s="437" t="s">
        <v>434</v>
      </c>
      <c r="M18" s="437" t="s">
        <v>573</v>
      </c>
      <c r="N18" s="437" t="s">
        <v>60</v>
      </c>
      <c r="O18" s="437" t="s">
        <v>434</v>
      </c>
      <c r="P18" s="437" t="s">
        <v>573</v>
      </c>
      <c r="Q18" s="437" t="s">
        <v>60</v>
      </c>
      <c r="R18" s="437" t="s">
        <v>434</v>
      </c>
      <c r="S18" s="437" t="s">
        <v>573</v>
      </c>
      <c r="T18" s="522" t="s">
        <v>482</v>
      </c>
    </row>
    <row r="19" spans="1:20">
      <c r="A19" s="446">
        <v>1</v>
      </c>
      <c r="B19" s="448" t="s">
        <v>402</v>
      </c>
      <c r="C19" s="449"/>
      <c r="D19" s="449"/>
      <c r="E19" s="461"/>
      <c r="F19" s="461"/>
      <c r="G19" s="461"/>
      <c r="H19" s="449"/>
      <c r="I19" s="449"/>
      <c r="J19" s="449"/>
      <c r="K19" s="449"/>
      <c r="L19" s="449"/>
      <c r="M19" s="449"/>
      <c r="N19" s="462"/>
      <c r="O19" s="462"/>
      <c r="P19" s="462"/>
      <c r="Q19" s="449"/>
      <c r="R19" s="449"/>
      <c r="S19" s="449"/>
      <c r="T19" s="463"/>
    </row>
    <row r="20" spans="1:20">
      <c r="A20" s="446">
        <v>2</v>
      </c>
      <c r="B20" s="453" t="s">
        <v>570</v>
      </c>
      <c r="C20" s="449"/>
      <c r="D20" s="449"/>
      <c r="E20" s="461"/>
      <c r="F20" s="461"/>
      <c r="G20" s="461"/>
      <c r="H20" s="449"/>
      <c r="I20" s="449"/>
      <c r="J20" s="449"/>
      <c r="K20" s="449"/>
      <c r="L20" s="449"/>
      <c r="M20" s="449"/>
      <c r="N20" s="462"/>
      <c r="O20" s="462"/>
      <c r="P20" s="462"/>
      <c r="Q20" s="449"/>
      <c r="R20" s="449"/>
      <c r="S20" s="449"/>
      <c r="T20" s="463"/>
    </row>
    <row r="21" spans="1:20">
      <c r="A21" s="446">
        <v>3</v>
      </c>
      <c r="B21" s="453" t="s">
        <v>404</v>
      </c>
      <c r="C21" s="449"/>
      <c r="D21" s="449"/>
      <c r="E21" s="461"/>
      <c r="F21" s="461"/>
      <c r="G21" s="461"/>
      <c r="H21" s="449"/>
      <c r="I21" s="449"/>
      <c r="J21" s="449"/>
      <c r="K21" s="449"/>
      <c r="L21" s="449"/>
      <c r="M21" s="449"/>
      <c r="N21" s="462"/>
      <c r="O21" s="462"/>
      <c r="P21" s="462"/>
      <c r="Q21" s="449"/>
      <c r="R21" s="449"/>
      <c r="S21" s="449"/>
      <c r="T21" s="463"/>
    </row>
    <row r="22" spans="1:20">
      <c r="A22" s="446">
        <v>4</v>
      </c>
      <c r="B22" s="453" t="s">
        <v>405</v>
      </c>
      <c r="C22" s="449"/>
      <c r="D22" s="449"/>
      <c r="E22" s="461"/>
      <c r="F22" s="461"/>
      <c r="G22" s="461"/>
      <c r="H22" s="449"/>
      <c r="I22" s="449"/>
      <c r="J22" s="449"/>
      <c r="K22" s="449"/>
      <c r="L22" s="449"/>
      <c r="M22" s="449"/>
      <c r="N22" s="462"/>
      <c r="O22" s="462"/>
      <c r="P22" s="462"/>
      <c r="Q22" s="449"/>
      <c r="R22" s="449"/>
      <c r="S22" s="449"/>
      <c r="T22" s="463"/>
    </row>
    <row r="23" spans="1:20">
      <c r="A23" s="446">
        <v>5</v>
      </c>
      <c r="B23" s="453" t="s">
        <v>406</v>
      </c>
      <c r="C23" s="449"/>
      <c r="D23" s="449"/>
      <c r="E23" s="461"/>
      <c r="F23" s="461"/>
      <c r="G23" s="461"/>
      <c r="H23" s="449"/>
      <c r="I23" s="449"/>
      <c r="J23" s="449"/>
      <c r="K23" s="449"/>
      <c r="L23" s="449"/>
      <c r="M23" s="449"/>
      <c r="N23" s="462"/>
      <c r="O23" s="462"/>
      <c r="P23" s="462"/>
      <c r="Q23" s="449"/>
      <c r="R23" s="449"/>
      <c r="S23" s="449"/>
      <c r="T23" s="463"/>
    </row>
    <row r="24" spans="1:20">
      <c r="A24" s="446">
        <v>6</v>
      </c>
      <c r="B24" s="453" t="s">
        <v>407</v>
      </c>
      <c r="C24" s="449"/>
      <c r="D24" s="449"/>
      <c r="E24" s="461"/>
      <c r="F24" s="461"/>
      <c r="G24" s="461"/>
      <c r="H24" s="449"/>
      <c r="I24" s="449"/>
      <c r="J24" s="449"/>
      <c r="K24" s="449"/>
      <c r="L24" s="449"/>
      <c r="M24" s="449"/>
      <c r="N24" s="462"/>
      <c r="O24" s="462"/>
      <c r="P24" s="462"/>
      <c r="Q24" s="449"/>
      <c r="R24" s="449"/>
      <c r="S24" s="449"/>
      <c r="T24" s="463"/>
    </row>
    <row r="25" spans="1:20" ht="36">
      <c r="A25" s="446">
        <v>7</v>
      </c>
      <c r="B25" s="453" t="s">
        <v>408</v>
      </c>
      <c r="C25" s="449"/>
      <c r="D25" s="449"/>
      <c r="E25" s="461"/>
      <c r="F25" s="461"/>
      <c r="G25" s="461"/>
      <c r="H25" s="449"/>
      <c r="I25" s="449"/>
      <c r="J25" s="449"/>
      <c r="K25" s="449"/>
      <c r="L25" s="449"/>
      <c r="M25" s="449"/>
      <c r="N25" s="462"/>
      <c r="O25" s="462"/>
      <c r="P25" s="462"/>
      <c r="Q25" s="449"/>
      <c r="R25" s="449"/>
      <c r="S25" s="449"/>
      <c r="T25" s="463"/>
    </row>
    <row r="26" spans="1:20">
      <c r="A26" s="446">
        <v>8</v>
      </c>
      <c r="B26" s="453" t="s">
        <v>409</v>
      </c>
      <c r="C26" s="449"/>
      <c r="D26" s="449"/>
      <c r="E26" s="461"/>
      <c r="F26" s="461"/>
      <c r="G26" s="461"/>
      <c r="H26" s="449"/>
      <c r="I26" s="449"/>
      <c r="J26" s="449"/>
      <c r="K26" s="449"/>
      <c r="L26" s="449"/>
      <c r="M26" s="449"/>
      <c r="N26" s="462"/>
      <c r="O26" s="462"/>
      <c r="P26" s="462"/>
      <c r="Q26" s="449"/>
      <c r="R26" s="449"/>
      <c r="S26" s="449"/>
      <c r="T26" s="463"/>
    </row>
    <row r="27" spans="1:20">
      <c r="A27" s="446">
        <v>9</v>
      </c>
      <c r="B27" s="453" t="s">
        <v>410</v>
      </c>
      <c r="C27" s="449"/>
      <c r="D27" s="449"/>
      <c r="E27" s="461"/>
      <c r="F27" s="461"/>
      <c r="G27" s="461"/>
      <c r="H27" s="449"/>
      <c r="I27" s="449"/>
      <c r="J27" s="449"/>
      <c r="K27" s="449"/>
      <c r="L27" s="449"/>
      <c r="M27" s="449"/>
      <c r="N27" s="462"/>
      <c r="O27" s="462"/>
      <c r="P27" s="462"/>
      <c r="Q27" s="449"/>
      <c r="R27" s="449"/>
      <c r="S27" s="449"/>
      <c r="T27" s="463"/>
    </row>
    <row r="28" spans="1:20">
      <c r="A28" s="446">
        <v>10</v>
      </c>
      <c r="B28" s="454" t="s">
        <v>411</v>
      </c>
      <c r="C28" s="449"/>
      <c r="D28" s="449"/>
      <c r="E28" s="461"/>
      <c r="F28" s="461"/>
      <c r="G28" s="461"/>
      <c r="H28" s="449"/>
      <c r="I28" s="449"/>
      <c r="J28" s="449"/>
      <c r="K28" s="449"/>
      <c r="L28" s="449"/>
      <c r="M28" s="449"/>
      <c r="N28" s="462"/>
      <c r="O28" s="462"/>
      <c r="P28" s="462"/>
      <c r="Q28" s="449"/>
      <c r="R28" s="449"/>
      <c r="S28" s="449"/>
      <c r="T28" s="463"/>
    </row>
    <row r="29" spans="1:20">
      <c r="A29" s="446">
        <v>11</v>
      </c>
      <c r="B29" s="454" t="s">
        <v>411</v>
      </c>
      <c r="C29" s="449"/>
      <c r="D29" s="449"/>
      <c r="E29" s="461"/>
      <c r="F29" s="461"/>
      <c r="G29" s="461"/>
      <c r="H29" s="449"/>
      <c r="I29" s="449"/>
      <c r="J29" s="449"/>
      <c r="K29" s="449"/>
      <c r="L29" s="449"/>
      <c r="M29" s="449"/>
      <c r="N29" s="462"/>
      <c r="O29" s="462"/>
      <c r="P29" s="462"/>
      <c r="Q29" s="449"/>
      <c r="R29" s="449"/>
      <c r="S29" s="449"/>
      <c r="T29" s="463"/>
    </row>
    <row r="30" spans="1:20">
      <c r="A30" s="446">
        <v>12</v>
      </c>
      <c r="B30" s="454" t="s">
        <v>411</v>
      </c>
      <c r="C30" s="449"/>
      <c r="D30" s="449"/>
      <c r="E30" s="461"/>
      <c r="F30" s="461"/>
      <c r="G30" s="461"/>
      <c r="H30" s="449"/>
      <c r="I30" s="449"/>
      <c r="J30" s="449"/>
      <c r="K30" s="449"/>
      <c r="L30" s="449"/>
      <c r="M30" s="449"/>
      <c r="N30" s="462"/>
      <c r="O30" s="462"/>
      <c r="P30" s="462"/>
      <c r="Q30" s="449"/>
      <c r="R30" s="449"/>
      <c r="S30" s="449"/>
      <c r="T30" s="463"/>
    </row>
    <row r="31" spans="1:20">
      <c r="A31" s="446">
        <v>13</v>
      </c>
      <c r="B31" s="454" t="s">
        <v>411</v>
      </c>
      <c r="C31" s="449"/>
      <c r="D31" s="449"/>
      <c r="E31" s="461"/>
      <c r="F31" s="461"/>
      <c r="G31" s="461"/>
      <c r="H31" s="449"/>
      <c r="I31" s="449"/>
      <c r="J31" s="449"/>
      <c r="K31" s="449"/>
      <c r="L31" s="449"/>
      <c r="M31" s="449"/>
      <c r="N31" s="462"/>
      <c r="O31" s="462"/>
      <c r="P31" s="462"/>
      <c r="Q31" s="449"/>
      <c r="R31" s="449"/>
      <c r="S31" s="449"/>
      <c r="T31" s="463"/>
    </row>
    <row r="32" spans="1:20">
      <c r="A32" s="446">
        <v>14</v>
      </c>
      <c r="B32" s="454" t="s">
        <v>411</v>
      </c>
      <c r="C32" s="449"/>
      <c r="D32" s="449"/>
      <c r="E32" s="461"/>
      <c r="F32" s="461"/>
      <c r="G32" s="461"/>
      <c r="H32" s="449"/>
      <c r="I32" s="449"/>
      <c r="J32" s="449"/>
      <c r="K32" s="449"/>
      <c r="L32" s="449"/>
      <c r="M32" s="449"/>
      <c r="N32" s="462"/>
      <c r="O32" s="462"/>
      <c r="P32" s="462"/>
      <c r="Q32" s="449"/>
      <c r="R32" s="449"/>
      <c r="S32" s="449"/>
      <c r="T32" s="463"/>
    </row>
    <row r="33" spans="1:20" s="466" customFormat="1">
      <c r="A33" s="455"/>
      <c r="B33" s="456" t="s">
        <v>514</v>
      </c>
      <c r="C33" s="456"/>
      <c r="D33" s="456"/>
      <c r="E33" s="464"/>
      <c r="F33" s="464"/>
      <c r="G33" s="464"/>
      <c r="H33" s="458"/>
      <c r="I33" s="458"/>
      <c r="J33" s="458"/>
      <c r="K33" s="458"/>
      <c r="L33" s="458"/>
      <c r="M33" s="458"/>
      <c r="N33" s="465"/>
      <c r="O33" s="465"/>
      <c r="P33" s="465"/>
      <c r="Q33" s="458"/>
      <c r="R33" s="458"/>
      <c r="S33" s="458"/>
      <c r="T33" s="465"/>
    </row>
    <row r="34" spans="1:20" ht="43.5">
      <c r="A34" s="444" t="s">
        <v>457</v>
      </c>
      <c r="B34" s="439" t="s">
        <v>461</v>
      </c>
      <c r="C34" s="439"/>
      <c r="D34" s="439"/>
      <c r="E34" s="437" t="s">
        <v>60</v>
      </c>
      <c r="F34" s="437" t="s">
        <v>434</v>
      </c>
      <c r="G34" s="437" t="s">
        <v>573</v>
      </c>
      <c r="H34" s="437" t="s">
        <v>60</v>
      </c>
      <c r="I34" s="437" t="s">
        <v>434</v>
      </c>
      <c r="J34" s="437" t="s">
        <v>573</v>
      </c>
      <c r="K34" s="437" t="s">
        <v>60</v>
      </c>
      <c r="L34" s="437" t="s">
        <v>434</v>
      </c>
      <c r="M34" s="437" t="s">
        <v>573</v>
      </c>
      <c r="N34" s="437" t="s">
        <v>60</v>
      </c>
      <c r="O34" s="437" t="s">
        <v>434</v>
      </c>
      <c r="P34" s="437" t="s">
        <v>573</v>
      </c>
      <c r="Q34" s="437" t="s">
        <v>60</v>
      </c>
      <c r="R34" s="437" t="s">
        <v>434</v>
      </c>
      <c r="S34" s="437" t="s">
        <v>573</v>
      </c>
      <c r="T34" s="522" t="s">
        <v>482</v>
      </c>
    </row>
    <row r="35" spans="1:20">
      <c r="A35" s="446">
        <v>1</v>
      </c>
      <c r="B35" s="448" t="s">
        <v>402</v>
      </c>
      <c r="C35" s="449"/>
      <c r="D35" s="449"/>
      <c r="E35" s="461"/>
      <c r="F35" s="461"/>
      <c r="G35" s="461"/>
      <c r="H35" s="449"/>
      <c r="I35" s="449"/>
      <c r="J35" s="449"/>
      <c r="K35" s="449"/>
      <c r="L35" s="449"/>
      <c r="M35" s="449"/>
      <c r="N35" s="462"/>
      <c r="O35" s="462"/>
      <c r="P35" s="462"/>
      <c r="Q35" s="449"/>
      <c r="R35" s="449"/>
      <c r="S35" s="449"/>
      <c r="T35" s="463"/>
    </row>
    <row r="36" spans="1:20">
      <c r="A36" s="446">
        <v>2</v>
      </c>
      <c r="B36" s="453" t="s">
        <v>570</v>
      </c>
      <c r="C36" s="449"/>
      <c r="D36" s="449"/>
      <c r="E36" s="461"/>
      <c r="F36" s="461"/>
      <c r="G36" s="461"/>
      <c r="H36" s="449"/>
      <c r="I36" s="449"/>
      <c r="J36" s="449"/>
      <c r="K36" s="449"/>
      <c r="L36" s="449"/>
      <c r="M36" s="449"/>
      <c r="N36" s="462"/>
      <c r="O36" s="462"/>
      <c r="P36" s="462"/>
      <c r="Q36" s="449"/>
      <c r="R36" s="449"/>
      <c r="S36" s="449"/>
      <c r="T36" s="463"/>
    </row>
    <row r="37" spans="1:20">
      <c r="A37" s="446">
        <v>3</v>
      </c>
      <c r="B37" s="453" t="s">
        <v>404</v>
      </c>
      <c r="C37" s="449"/>
      <c r="D37" s="449"/>
      <c r="E37" s="461"/>
      <c r="F37" s="461"/>
      <c r="G37" s="461"/>
      <c r="H37" s="449"/>
      <c r="I37" s="449"/>
      <c r="J37" s="449"/>
      <c r="K37" s="449"/>
      <c r="L37" s="449"/>
      <c r="M37" s="449"/>
      <c r="N37" s="462"/>
      <c r="O37" s="462"/>
      <c r="P37" s="462"/>
      <c r="Q37" s="449"/>
      <c r="R37" s="449"/>
      <c r="S37" s="449"/>
      <c r="T37" s="463"/>
    </row>
    <row r="38" spans="1:20">
      <c r="A38" s="446">
        <v>4</v>
      </c>
      <c r="B38" s="453" t="s">
        <v>405</v>
      </c>
      <c r="C38" s="449"/>
      <c r="D38" s="449"/>
      <c r="E38" s="461"/>
      <c r="F38" s="461"/>
      <c r="G38" s="461"/>
      <c r="H38" s="449"/>
      <c r="I38" s="449"/>
      <c r="J38" s="449"/>
      <c r="K38" s="449"/>
      <c r="L38" s="449"/>
      <c r="M38" s="449"/>
      <c r="N38" s="462"/>
      <c r="O38" s="462"/>
      <c r="P38" s="462"/>
      <c r="Q38" s="449"/>
      <c r="R38" s="449"/>
      <c r="S38" s="449"/>
      <c r="T38" s="463"/>
    </row>
    <row r="39" spans="1:20">
      <c r="A39" s="446">
        <v>5</v>
      </c>
      <c r="B39" s="453" t="s">
        <v>406</v>
      </c>
      <c r="C39" s="449"/>
      <c r="D39" s="449"/>
      <c r="E39" s="461"/>
      <c r="F39" s="461"/>
      <c r="G39" s="461"/>
      <c r="H39" s="449"/>
      <c r="I39" s="449"/>
      <c r="J39" s="449"/>
      <c r="K39" s="449"/>
      <c r="L39" s="449"/>
      <c r="M39" s="449"/>
      <c r="N39" s="462"/>
      <c r="O39" s="462"/>
      <c r="P39" s="462"/>
      <c r="Q39" s="449"/>
      <c r="R39" s="449"/>
      <c r="S39" s="449"/>
      <c r="T39" s="463"/>
    </row>
    <row r="40" spans="1:20">
      <c r="A40" s="446">
        <v>6</v>
      </c>
      <c r="B40" s="453" t="s">
        <v>407</v>
      </c>
      <c r="C40" s="449"/>
      <c r="D40" s="449"/>
      <c r="E40" s="461"/>
      <c r="F40" s="461"/>
      <c r="G40" s="461"/>
      <c r="H40" s="449"/>
      <c r="I40" s="449"/>
      <c r="J40" s="449"/>
      <c r="K40" s="449"/>
      <c r="L40" s="449"/>
      <c r="M40" s="449"/>
      <c r="N40" s="462"/>
      <c r="O40" s="462"/>
      <c r="P40" s="462"/>
      <c r="Q40" s="449"/>
      <c r="R40" s="449"/>
      <c r="S40" s="449"/>
      <c r="T40" s="463"/>
    </row>
    <row r="41" spans="1:20" ht="36">
      <c r="A41" s="446">
        <v>7</v>
      </c>
      <c r="B41" s="453" t="s">
        <v>408</v>
      </c>
      <c r="C41" s="449"/>
      <c r="D41" s="449"/>
      <c r="E41" s="461"/>
      <c r="F41" s="461"/>
      <c r="G41" s="461"/>
      <c r="H41" s="449"/>
      <c r="I41" s="449"/>
      <c r="J41" s="449"/>
      <c r="K41" s="449"/>
      <c r="L41" s="449"/>
      <c r="M41" s="449"/>
      <c r="N41" s="462"/>
      <c r="O41" s="462"/>
      <c r="P41" s="462"/>
      <c r="Q41" s="449"/>
      <c r="R41" s="449"/>
      <c r="S41" s="449"/>
      <c r="T41" s="463"/>
    </row>
    <row r="42" spans="1:20">
      <c r="A42" s="446">
        <v>8</v>
      </c>
      <c r="B42" s="453" t="s">
        <v>409</v>
      </c>
      <c r="C42" s="449"/>
      <c r="D42" s="449"/>
      <c r="E42" s="461"/>
      <c r="F42" s="461"/>
      <c r="G42" s="461"/>
      <c r="H42" s="449"/>
      <c r="I42" s="449"/>
      <c r="J42" s="449"/>
      <c r="K42" s="449"/>
      <c r="L42" s="449"/>
      <c r="M42" s="449"/>
      <c r="N42" s="462"/>
      <c r="O42" s="462"/>
      <c r="P42" s="462"/>
      <c r="Q42" s="449"/>
      <c r="R42" s="449"/>
      <c r="S42" s="449"/>
      <c r="T42" s="463"/>
    </row>
    <row r="43" spans="1:20">
      <c r="A43" s="446">
        <v>9</v>
      </c>
      <c r="B43" s="453" t="s">
        <v>410</v>
      </c>
      <c r="C43" s="449"/>
      <c r="D43" s="449"/>
      <c r="E43" s="461"/>
      <c r="F43" s="461"/>
      <c r="G43" s="461"/>
      <c r="H43" s="449"/>
      <c r="I43" s="449"/>
      <c r="J43" s="449"/>
      <c r="K43" s="449"/>
      <c r="L43" s="449"/>
      <c r="M43" s="449"/>
      <c r="N43" s="462"/>
      <c r="O43" s="462"/>
      <c r="P43" s="462"/>
      <c r="Q43" s="449"/>
      <c r="R43" s="449"/>
      <c r="S43" s="449"/>
      <c r="T43" s="463"/>
    </row>
    <row r="44" spans="1:20">
      <c r="A44" s="446">
        <v>10</v>
      </c>
      <c r="B44" s="454" t="s">
        <v>411</v>
      </c>
      <c r="C44" s="449"/>
      <c r="D44" s="449"/>
      <c r="E44" s="461"/>
      <c r="F44" s="461"/>
      <c r="G44" s="461"/>
      <c r="H44" s="449"/>
      <c r="I44" s="449"/>
      <c r="J44" s="449"/>
      <c r="K44" s="449"/>
      <c r="L44" s="449"/>
      <c r="M44" s="449"/>
      <c r="N44" s="462"/>
      <c r="O44" s="462"/>
      <c r="P44" s="462"/>
      <c r="Q44" s="449"/>
      <c r="R44" s="449"/>
      <c r="S44" s="449"/>
      <c r="T44" s="463"/>
    </row>
    <row r="45" spans="1:20">
      <c r="A45" s="446">
        <v>11</v>
      </c>
      <c r="B45" s="454" t="s">
        <v>411</v>
      </c>
      <c r="C45" s="449"/>
      <c r="D45" s="449"/>
      <c r="E45" s="461"/>
      <c r="F45" s="461"/>
      <c r="G45" s="461"/>
      <c r="H45" s="449"/>
      <c r="I45" s="449"/>
      <c r="J45" s="449"/>
      <c r="K45" s="449"/>
      <c r="L45" s="449"/>
      <c r="M45" s="449"/>
      <c r="N45" s="462"/>
      <c r="O45" s="462"/>
      <c r="P45" s="462"/>
      <c r="Q45" s="449"/>
      <c r="R45" s="449"/>
      <c r="S45" s="449"/>
      <c r="T45" s="463"/>
    </row>
    <row r="46" spans="1:20">
      <c r="A46" s="446">
        <v>12</v>
      </c>
      <c r="B46" s="454" t="s">
        <v>411</v>
      </c>
      <c r="C46" s="449"/>
      <c r="D46" s="449"/>
      <c r="E46" s="461"/>
      <c r="F46" s="461"/>
      <c r="G46" s="461"/>
      <c r="H46" s="449"/>
      <c r="I46" s="449"/>
      <c r="J46" s="449"/>
      <c r="K46" s="449"/>
      <c r="L46" s="449"/>
      <c r="M46" s="449"/>
      <c r="N46" s="462"/>
      <c r="O46" s="462"/>
      <c r="P46" s="462"/>
      <c r="Q46" s="449"/>
      <c r="R46" s="449"/>
      <c r="S46" s="449"/>
      <c r="T46" s="463"/>
    </row>
    <row r="47" spans="1:20">
      <c r="A47" s="446">
        <v>13</v>
      </c>
      <c r="B47" s="454" t="s">
        <v>411</v>
      </c>
      <c r="C47" s="449"/>
      <c r="D47" s="449"/>
      <c r="E47" s="461"/>
      <c r="F47" s="461"/>
      <c r="G47" s="461"/>
      <c r="H47" s="449"/>
      <c r="I47" s="449"/>
      <c r="J47" s="449"/>
      <c r="K47" s="449"/>
      <c r="L47" s="449"/>
      <c r="M47" s="449"/>
      <c r="N47" s="462"/>
      <c r="O47" s="462"/>
      <c r="P47" s="462"/>
      <c r="Q47" s="449"/>
      <c r="R47" s="449"/>
      <c r="S47" s="449"/>
      <c r="T47" s="463"/>
    </row>
    <row r="48" spans="1:20">
      <c r="A48" s="446">
        <v>14</v>
      </c>
      <c r="B48" s="454" t="s">
        <v>411</v>
      </c>
      <c r="C48" s="449"/>
      <c r="D48" s="449"/>
      <c r="E48" s="461"/>
      <c r="F48" s="461"/>
      <c r="G48" s="461"/>
      <c r="H48" s="449"/>
      <c r="I48" s="449"/>
      <c r="J48" s="449"/>
      <c r="K48" s="449"/>
      <c r="L48" s="449"/>
      <c r="M48" s="449"/>
      <c r="N48" s="462"/>
      <c r="O48" s="462"/>
      <c r="P48" s="462"/>
      <c r="Q48" s="449"/>
      <c r="R48" s="449"/>
      <c r="S48" s="449"/>
      <c r="T48" s="463"/>
    </row>
    <row r="49" spans="1:20" s="466" customFormat="1" ht="29">
      <c r="A49" s="455"/>
      <c r="B49" s="456" t="s">
        <v>460</v>
      </c>
      <c r="C49" s="456"/>
      <c r="D49" s="456"/>
      <c r="E49" s="464"/>
      <c r="F49" s="464"/>
      <c r="G49" s="464"/>
      <c r="H49" s="458"/>
      <c r="I49" s="458"/>
      <c r="J49" s="458"/>
      <c r="K49" s="458"/>
      <c r="L49" s="458"/>
      <c r="M49" s="458"/>
      <c r="N49" s="465"/>
      <c r="O49" s="465"/>
      <c r="P49" s="465"/>
      <c r="Q49" s="458"/>
      <c r="R49" s="458"/>
      <c r="S49" s="458"/>
      <c r="T49" s="465"/>
    </row>
    <row r="50" spans="1:20" s="466" customFormat="1" ht="43.5">
      <c r="A50" s="444" t="s">
        <v>458</v>
      </c>
      <c r="B50" s="439" t="s">
        <v>453</v>
      </c>
      <c r="C50" s="439"/>
      <c r="D50" s="439"/>
      <c r="E50" s="437" t="s">
        <v>60</v>
      </c>
      <c r="F50" s="437" t="s">
        <v>434</v>
      </c>
      <c r="G50" s="437" t="s">
        <v>573</v>
      </c>
      <c r="H50" s="437" t="s">
        <v>60</v>
      </c>
      <c r="I50" s="437" t="s">
        <v>434</v>
      </c>
      <c r="J50" s="437" t="s">
        <v>573</v>
      </c>
      <c r="K50" s="437" t="s">
        <v>60</v>
      </c>
      <c r="L50" s="437" t="s">
        <v>434</v>
      </c>
      <c r="M50" s="437" t="s">
        <v>573</v>
      </c>
      <c r="N50" s="437" t="s">
        <v>60</v>
      </c>
      <c r="O50" s="437" t="s">
        <v>434</v>
      </c>
      <c r="P50" s="437" t="s">
        <v>573</v>
      </c>
      <c r="Q50" s="437" t="s">
        <v>60</v>
      </c>
      <c r="R50" s="437" t="s">
        <v>434</v>
      </c>
      <c r="S50" s="437" t="s">
        <v>573</v>
      </c>
      <c r="T50" s="522" t="s">
        <v>482</v>
      </c>
    </row>
    <row r="51" spans="1:20" s="466" customFormat="1">
      <c r="A51" s="446">
        <v>1</v>
      </c>
      <c r="B51" s="448" t="s">
        <v>402</v>
      </c>
      <c r="C51" s="449"/>
      <c r="D51" s="449"/>
      <c r="E51" s="461"/>
      <c r="F51" s="461"/>
      <c r="G51" s="461"/>
      <c r="H51" s="449"/>
      <c r="I51" s="449"/>
      <c r="J51" s="449"/>
      <c r="K51" s="449"/>
      <c r="L51" s="449"/>
      <c r="M51" s="449"/>
      <c r="N51" s="462"/>
      <c r="O51" s="462"/>
      <c r="P51" s="462"/>
      <c r="Q51" s="449"/>
      <c r="R51" s="449"/>
      <c r="S51" s="449"/>
      <c r="T51" s="463"/>
    </row>
    <row r="52" spans="1:20" s="466" customFormat="1">
      <c r="A52" s="446">
        <v>2</v>
      </c>
      <c r="B52" s="453" t="s">
        <v>570</v>
      </c>
      <c r="C52" s="449"/>
      <c r="D52" s="449"/>
      <c r="E52" s="461"/>
      <c r="F52" s="461"/>
      <c r="G52" s="461"/>
      <c r="H52" s="449"/>
      <c r="I52" s="449"/>
      <c r="J52" s="449"/>
      <c r="K52" s="449"/>
      <c r="L52" s="449"/>
      <c r="M52" s="449"/>
      <c r="N52" s="462"/>
      <c r="O52" s="462"/>
      <c r="P52" s="462"/>
      <c r="Q52" s="449"/>
      <c r="R52" s="449"/>
      <c r="S52" s="449"/>
      <c r="T52" s="463"/>
    </row>
    <row r="53" spans="1:20" s="466" customFormat="1">
      <c r="A53" s="446">
        <v>3</v>
      </c>
      <c r="B53" s="453" t="s">
        <v>404</v>
      </c>
      <c r="C53" s="449"/>
      <c r="D53" s="449"/>
      <c r="E53" s="461"/>
      <c r="F53" s="461"/>
      <c r="G53" s="461"/>
      <c r="H53" s="449"/>
      <c r="I53" s="449"/>
      <c r="J53" s="449"/>
      <c r="K53" s="449"/>
      <c r="L53" s="449"/>
      <c r="M53" s="449"/>
      <c r="N53" s="462"/>
      <c r="O53" s="462"/>
      <c r="P53" s="462"/>
      <c r="Q53" s="449"/>
      <c r="R53" s="449"/>
      <c r="S53" s="449"/>
      <c r="T53" s="463"/>
    </row>
    <row r="54" spans="1:20" s="466" customFormat="1">
      <c r="A54" s="446">
        <v>4</v>
      </c>
      <c r="B54" s="453" t="s">
        <v>405</v>
      </c>
      <c r="C54" s="449"/>
      <c r="D54" s="449"/>
      <c r="E54" s="461"/>
      <c r="F54" s="461"/>
      <c r="G54" s="461"/>
      <c r="H54" s="449"/>
      <c r="I54" s="449"/>
      <c r="J54" s="449"/>
      <c r="K54" s="449"/>
      <c r="L54" s="449"/>
      <c r="M54" s="449"/>
      <c r="N54" s="462"/>
      <c r="O54" s="462"/>
      <c r="P54" s="462"/>
      <c r="Q54" s="449"/>
      <c r="R54" s="449"/>
      <c r="S54" s="449"/>
      <c r="T54" s="463"/>
    </row>
    <row r="55" spans="1:20" s="466" customFormat="1">
      <c r="A55" s="446">
        <v>5</v>
      </c>
      <c r="B55" s="453" t="s">
        <v>406</v>
      </c>
      <c r="C55" s="449"/>
      <c r="D55" s="449"/>
      <c r="E55" s="461"/>
      <c r="F55" s="461"/>
      <c r="G55" s="461"/>
      <c r="H55" s="449"/>
      <c r="I55" s="449"/>
      <c r="J55" s="449"/>
      <c r="K55" s="449"/>
      <c r="L55" s="449"/>
      <c r="M55" s="449"/>
      <c r="N55" s="462"/>
      <c r="O55" s="462"/>
      <c r="P55" s="462"/>
      <c r="Q55" s="449"/>
      <c r="R55" s="449"/>
      <c r="S55" s="449"/>
      <c r="T55" s="463"/>
    </row>
    <row r="56" spans="1:20" s="466" customFormat="1">
      <c r="A56" s="446">
        <v>6</v>
      </c>
      <c r="B56" s="453" t="s">
        <v>407</v>
      </c>
      <c r="C56" s="449"/>
      <c r="D56" s="449"/>
      <c r="E56" s="461"/>
      <c r="F56" s="461"/>
      <c r="G56" s="461"/>
      <c r="H56" s="449"/>
      <c r="I56" s="449"/>
      <c r="J56" s="449"/>
      <c r="K56" s="449"/>
      <c r="L56" s="449"/>
      <c r="M56" s="449"/>
      <c r="N56" s="462"/>
      <c r="O56" s="462"/>
      <c r="P56" s="462"/>
      <c r="Q56" s="449"/>
      <c r="R56" s="449"/>
      <c r="S56" s="449"/>
      <c r="T56" s="463"/>
    </row>
    <row r="57" spans="1:20" s="466" customFormat="1" ht="36">
      <c r="A57" s="446">
        <v>7</v>
      </c>
      <c r="B57" s="453" t="s">
        <v>408</v>
      </c>
      <c r="C57" s="449"/>
      <c r="D57" s="449"/>
      <c r="E57" s="461"/>
      <c r="F57" s="461"/>
      <c r="G57" s="461"/>
      <c r="H57" s="449"/>
      <c r="I57" s="449"/>
      <c r="J57" s="449"/>
      <c r="K57" s="449"/>
      <c r="L57" s="449"/>
      <c r="M57" s="449"/>
      <c r="N57" s="462"/>
      <c r="O57" s="462"/>
      <c r="P57" s="462"/>
      <c r="Q57" s="449"/>
      <c r="R57" s="449"/>
      <c r="S57" s="449"/>
      <c r="T57" s="463"/>
    </row>
    <row r="58" spans="1:20" s="466" customFormat="1">
      <c r="A58" s="446">
        <v>8</v>
      </c>
      <c r="B58" s="453" t="s">
        <v>409</v>
      </c>
      <c r="C58" s="449"/>
      <c r="D58" s="449"/>
      <c r="E58" s="461"/>
      <c r="F58" s="461"/>
      <c r="G58" s="461"/>
      <c r="H58" s="449"/>
      <c r="I58" s="449"/>
      <c r="J58" s="449"/>
      <c r="K58" s="449"/>
      <c r="L58" s="449"/>
      <c r="M58" s="449"/>
      <c r="N58" s="462"/>
      <c r="O58" s="462"/>
      <c r="P58" s="462"/>
      <c r="Q58" s="449"/>
      <c r="R58" s="449"/>
      <c r="S58" s="449"/>
      <c r="T58" s="463"/>
    </row>
    <row r="59" spans="1:20" s="466" customFormat="1">
      <c r="A59" s="446">
        <v>9</v>
      </c>
      <c r="B59" s="453" t="s">
        <v>410</v>
      </c>
      <c r="C59" s="449"/>
      <c r="D59" s="449"/>
      <c r="E59" s="461"/>
      <c r="F59" s="461"/>
      <c r="G59" s="461"/>
      <c r="H59" s="449"/>
      <c r="I59" s="449"/>
      <c r="J59" s="449"/>
      <c r="K59" s="449"/>
      <c r="L59" s="449"/>
      <c r="M59" s="449"/>
      <c r="N59" s="462"/>
      <c r="O59" s="462"/>
      <c r="P59" s="462"/>
      <c r="Q59" s="449"/>
      <c r="R59" s="449"/>
      <c r="S59" s="449"/>
      <c r="T59" s="463"/>
    </row>
    <row r="60" spans="1:20" s="466" customFormat="1">
      <c r="A60" s="446">
        <v>10</v>
      </c>
      <c r="B60" s="454" t="s">
        <v>411</v>
      </c>
      <c r="C60" s="449"/>
      <c r="D60" s="449"/>
      <c r="E60" s="461"/>
      <c r="F60" s="461"/>
      <c r="G60" s="461"/>
      <c r="H60" s="449"/>
      <c r="I60" s="449"/>
      <c r="J60" s="449"/>
      <c r="K60" s="449"/>
      <c r="L60" s="449"/>
      <c r="M60" s="449"/>
      <c r="N60" s="462"/>
      <c r="O60" s="462"/>
      <c r="P60" s="462"/>
      <c r="Q60" s="449"/>
      <c r="R60" s="449"/>
      <c r="S60" s="449"/>
      <c r="T60" s="463"/>
    </row>
    <row r="61" spans="1:20" s="466" customFormat="1">
      <c r="A61" s="446">
        <v>11</v>
      </c>
      <c r="B61" s="454" t="s">
        <v>411</v>
      </c>
      <c r="C61" s="449"/>
      <c r="D61" s="449"/>
      <c r="E61" s="461"/>
      <c r="F61" s="461"/>
      <c r="G61" s="461"/>
      <c r="H61" s="449"/>
      <c r="I61" s="449"/>
      <c r="J61" s="449"/>
      <c r="K61" s="449"/>
      <c r="L61" s="449"/>
      <c r="M61" s="449"/>
      <c r="N61" s="462"/>
      <c r="O61" s="462"/>
      <c r="P61" s="462"/>
      <c r="Q61" s="449"/>
      <c r="R61" s="449"/>
      <c r="S61" s="449"/>
      <c r="T61" s="463"/>
    </row>
    <row r="62" spans="1:20" s="466" customFormat="1">
      <c r="A62" s="446">
        <v>12</v>
      </c>
      <c r="B62" s="454" t="s">
        <v>411</v>
      </c>
      <c r="C62" s="449"/>
      <c r="D62" s="449"/>
      <c r="E62" s="461"/>
      <c r="F62" s="461"/>
      <c r="G62" s="461"/>
      <c r="H62" s="449"/>
      <c r="I62" s="449"/>
      <c r="J62" s="449"/>
      <c r="K62" s="449"/>
      <c r="L62" s="449"/>
      <c r="M62" s="449"/>
      <c r="N62" s="462"/>
      <c r="O62" s="462"/>
      <c r="P62" s="462"/>
      <c r="Q62" s="449"/>
      <c r="R62" s="449"/>
      <c r="S62" s="449"/>
      <c r="T62" s="463"/>
    </row>
    <row r="63" spans="1:20" s="466" customFormat="1">
      <c r="A63" s="446">
        <v>13</v>
      </c>
      <c r="B63" s="454" t="s">
        <v>411</v>
      </c>
      <c r="C63" s="449"/>
      <c r="D63" s="449"/>
      <c r="E63" s="461"/>
      <c r="F63" s="461"/>
      <c r="G63" s="461"/>
      <c r="H63" s="449"/>
      <c r="I63" s="449"/>
      <c r="J63" s="449"/>
      <c r="K63" s="449"/>
      <c r="L63" s="449"/>
      <c r="M63" s="449"/>
      <c r="N63" s="462"/>
      <c r="O63" s="462"/>
      <c r="P63" s="462"/>
      <c r="Q63" s="449"/>
      <c r="R63" s="449"/>
      <c r="S63" s="449"/>
      <c r="T63" s="463"/>
    </row>
    <row r="64" spans="1:20" s="466" customFormat="1">
      <c r="A64" s="446">
        <v>14</v>
      </c>
      <c r="B64" s="454" t="s">
        <v>411</v>
      </c>
      <c r="C64" s="449"/>
      <c r="D64" s="449"/>
      <c r="E64" s="461"/>
      <c r="F64" s="461"/>
      <c r="G64" s="461"/>
      <c r="H64" s="449"/>
      <c r="I64" s="449"/>
      <c r="J64" s="449"/>
      <c r="K64" s="449"/>
      <c r="L64" s="449"/>
      <c r="M64" s="449"/>
      <c r="N64" s="462"/>
      <c r="O64" s="462"/>
      <c r="P64" s="462"/>
      <c r="Q64" s="449"/>
      <c r="R64" s="449"/>
      <c r="S64" s="449"/>
      <c r="T64" s="463"/>
    </row>
    <row r="65" spans="1:20" s="466" customFormat="1">
      <c r="A65" s="455"/>
      <c r="B65" s="456" t="s">
        <v>462</v>
      </c>
      <c r="C65" s="456"/>
      <c r="D65" s="456"/>
      <c r="E65" s="464"/>
      <c r="F65" s="464"/>
      <c r="G65" s="464"/>
      <c r="H65" s="458"/>
      <c r="I65" s="458"/>
      <c r="J65" s="458"/>
      <c r="K65" s="458"/>
      <c r="L65" s="458"/>
      <c r="M65" s="458"/>
      <c r="N65" s="465"/>
      <c r="O65" s="465"/>
      <c r="P65" s="465"/>
      <c r="Q65" s="458"/>
      <c r="R65" s="458"/>
      <c r="S65" s="458"/>
      <c r="T65" s="465"/>
    </row>
    <row r="66" spans="1:20" s="466" customFormat="1" ht="43.5">
      <c r="A66" s="444" t="s">
        <v>459</v>
      </c>
      <c r="B66" s="439" t="s">
        <v>454</v>
      </c>
      <c r="C66" s="439"/>
      <c r="D66" s="439"/>
      <c r="E66" s="437" t="s">
        <v>60</v>
      </c>
      <c r="F66" s="437" t="s">
        <v>434</v>
      </c>
      <c r="G66" s="437" t="s">
        <v>573</v>
      </c>
      <c r="H66" s="437" t="s">
        <v>60</v>
      </c>
      <c r="I66" s="437" t="s">
        <v>434</v>
      </c>
      <c r="J66" s="437" t="s">
        <v>573</v>
      </c>
      <c r="K66" s="437" t="s">
        <v>60</v>
      </c>
      <c r="L66" s="437" t="s">
        <v>434</v>
      </c>
      <c r="M66" s="437" t="s">
        <v>573</v>
      </c>
      <c r="N66" s="437" t="s">
        <v>60</v>
      </c>
      <c r="O66" s="437" t="s">
        <v>434</v>
      </c>
      <c r="P66" s="437" t="s">
        <v>573</v>
      </c>
      <c r="Q66" s="437" t="s">
        <v>60</v>
      </c>
      <c r="R66" s="437" t="s">
        <v>434</v>
      </c>
      <c r="S66" s="437" t="s">
        <v>573</v>
      </c>
      <c r="T66" s="522" t="s">
        <v>482</v>
      </c>
    </row>
    <row r="67" spans="1:20" s="466" customFormat="1">
      <c r="A67" s="446">
        <v>1</v>
      </c>
      <c r="B67" s="448" t="s">
        <v>402</v>
      </c>
      <c r="C67" s="449"/>
      <c r="D67" s="449"/>
      <c r="E67" s="461"/>
      <c r="F67" s="461"/>
      <c r="G67" s="461"/>
      <c r="H67" s="449"/>
      <c r="I67" s="449"/>
      <c r="J67" s="449"/>
      <c r="K67" s="449"/>
      <c r="L67" s="449"/>
      <c r="M67" s="449"/>
      <c r="N67" s="462"/>
      <c r="O67" s="462"/>
      <c r="P67" s="462"/>
      <c r="Q67" s="449"/>
      <c r="R67" s="449"/>
      <c r="S67" s="449"/>
      <c r="T67" s="463"/>
    </row>
    <row r="68" spans="1:20" s="466" customFormat="1">
      <c r="A68" s="446">
        <v>2</v>
      </c>
      <c r="B68" s="453" t="s">
        <v>570</v>
      </c>
      <c r="C68" s="449"/>
      <c r="D68" s="449"/>
      <c r="E68" s="461"/>
      <c r="F68" s="461"/>
      <c r="G68" s="461"/>
      <c r="H68" s="449"/>
      <c r="I68" s="449"/>
      <c r="J68" s="449"/>
      <c r="K68" s="449"/>
      <c r="L68" s="449"/>
      <c r="M68" s="449"/>
      <c r="N68" s="462"/>
      <c r="O68" s="462"/>
      <c r="P68" s="462"/>
      <c r="Q68" s="449"/>
      <c r="R68" s="449"/>
      <c r="S68" s="449"/>
      <c r="T68" s="463"/>
    </row>
    <row r="69" spans="1:20" s="466" customFormat="1">
      <c r="A69" s="446">
        <v>3</v>
      </c>
      <c r="B69" s="453" t="s">
        <v>404</v>
      </c>
      <c r="C69" s="449"/>
      <c r="D69" s="449"/>
      <c r="E69" s="461"/>
      <c r="F69" s="461"/>
      <c r="G69" s="461"/>
      <c r="H69" s="449"/>
      <c r="I69" s="449"/>
      <c r="J69" s="449"/>
      <c r="K69" s="449"/>
      <c r="L69" s="449"/>
      <c r="M69" s="449"/>
      <c r="N69" s="462"/>
      <c r="O69" s="462"/>
      <c r="P69" s="462"/>
      <c r="Q69" s="449"/>
      <c r="R69" s="449"/>
      <c r="S69" s="449"/>
      <c r="T69" s="463"/>
    </row>
    <row r="70" spans="1:20" s="466" customFormat="1">
      <c r="A70" s="446">
        <v>4</v>
      </c>
      <c r="B70" s="453" t="s">
        <v>405</v>
      </c>
      <c r="C70" s="449"/>
      <c r="D70" s="449"/>
      <c r="E70" s="461"/>
      <c r="F70" s="461"/>
      <c r="G70" s="461"/>
      <c r="H70" s="449"/>
      <c r="I70" s="449"/>
      <c r="J70" s="449"/>
      <c r="K70" s="449"/>
      <c r="L70" s="449"/>
      <c r="M70" s="449"/>
      <c r="N70" s="462"/>
      <c r="O70" s="462"/>
      <c r="P70" s="462"/>
      <c r="Q70" s="449"/>
      <c r="R70" s="449"/>
      <c r="S70" s="449"/>
      <c r="T70" s="463"/>
    </row>
    <row r="71" spans="1:20" s="466" customFormat="1">
      <c r="A71" s="446">
        <v>5</v>
      </c>
      <c r="B71" s="453" t="s">
        <v>406</v>
      </c>
      <c r="C71" s="449"/>
      <c r="D71" s="449"/>
      <c r="E71" s="461"/>
      <c r="F71" s="461"/>
      <c r="G71" s="461"/>
      <c r="H71" s="449"/>
      <c r="I71" s="449"/>
      <c r="J71" s="449"/>
      <c r="K71" s="449"/>
      <c r="L71" s="449"/>
      <c r="M71" s="449"/>
      <c r="N71" s="462"/>
      <c r="O71" s="462"/>
      <c r="P71" s="462"/>
      <c r="Q71" s="449"/>
      <c r="R71" s="449"/>
      <c r="S71" s="449"/>
      <c r="T71" s="463"/>
    </row>
    <row r="72" spans="1:20" s="466" customFormat="1">
      <c r="A72" s="446">
        <v>6</v>
      </c>
      <c r="B72" s="453" t="s">
        <v>407</v>
      </c>
      <c r="C72" s="449"/>
      <c r="D72" s="449"/>
      <c r="E72" s="461"/>
      <c r="F72" s="461"/>
      <c r="G72" s="461"/>
      <c r="H72" s="449"/>
      <c r="I72" s="449"/>
      <c r="J72" s="449"/>
      <c r="K72" s="449"/>
      <c r="L72" s="449"/>
      <c r="M72" s="449"/>
      <c r="N72" s="462"/>
      <c r="O72" s="462"/>
      <c r="P72" s="462"/>
      <c r="Q72" s="449"/>
      <c r="R72" s="449"/>
      <c r="S72" s="449"/>
      <c r="T72" s="463"/>
    </row>
    <row r="73" spans="1:20" s="466" customFormat="1" ht="36">
      <c r="A73" s="446">
        <v>7</v>
      </c>
      <c r="B73" s="453" t="s">
        <v>408</v>
      </c>
      <c r="C73" s="449"/>
      <c r="D73" s="449"/>
      <c r="E73" s="461"/>
      <c r="F73" s="461"/>
      <c r="G73" s="461"/>
      <c r="H73" s="449"/>
      <c r="I73" s="449"/>
      <c r="J73" s="449"/>
      <c r="K73" s="449"/>
      <c r="L73" s="449"/>
      <c r="M73" s="449"/>
      <c r="N73" s="462"/>
      <c r="O73" s="462"/>
      <c r="P73" s="462"/>
      <c r="Q73" s="449"/>
      <c r="R73" s="449"/>
      <c r="S73" s="449"/>
      <c r="T73" s="463"/>
    </row>
    <row r="74" spans="1:20" s="466" customFormat="1">
      <c r="A74" s="446">
        <v>8</v>
      </c>
      <c r="B74" s="453" t="s">
        <v>409</v>
      </c>
      <c r="C74" s="449"/>
      <c r="D74" s="449"/>
      <c r="E74" s="461"/>
      <c r="F74" s="461"/>
      <c r="G74" s="461"/>
      <c r="H74" s="449"/>
      <c r="I74" s="449"/>
      <c r="J74" s="449"/>
      <c r="K74" s="449"/>
      <c r="L74" s="449"/>
      <c r="M74" s="449"/>
      <c r="N74" s="462"/>
      <c r="O74" s="462"/>
      <c r="P74" s="462"/>
      <c r="Q74" s="449"/>
      <c r="R74" s="449"/>
      <c r="S74" s="449"/>
      <c r="T74" s="463"/>
    </row>
    <row r="75" spans="1:20" s="466" customFormat="1">
      <c r="A75" s="446">
        <v>9</v>
      </c>
      <c r="B75" s="453" t="s">
        <v>410</v>
      </c>
      <c r="C75" s="449"/>
      <c r="D75" s="449"/>
      <c r="E75" s="461"/>
      <c r="F75" s="461"/>
      <c r="G75" s="461"/>
      <c r="H75" s="449"/>
      <c r="I75" s="449"/>
      <c r="J75" s="449"/>
      <c r="K75" s="449"/>
      <c r="L75" s="449"/>
      <c r="M75" s="449"/>
      <c r="N75" s="462"/>
      <c r="O75" s="462"/>
      <c r="P75" s="462"/>
      <c r="Q75" s="449"/>
      <c r="R75" s="449"/>
      <c r="S75" s="449"/>
      <c r="T75" s="463"/>
    </row>
    <row r="76" spans="1:20" s="466" customFormat="1">
      <c r="A76" s="446">
        <v>10</v>
      </c>
      <c r="B76" s="454" t="s">
        <v>411</v>
      </c>
      <c r="C76" s="449"/>
      <c r="D76" s="449"/>
      <c r="E76" s="461"/>
      <c r="F76" s="461"/>
      <c r="G76" s="461"/>
      <c r="H76" s="449"/>
      <c r="I76" s="449"/>
      <c r="J76" s="449"/>
      <c r="K76" s="449"/>
      <c r="L76" s="449"/>
      <c r="M76" s="449"/>
      <c r="N76" s="462"/>
      <c r="O76" s="462"/>
      <c r="P76" s="462"/>
      <c r="Q76" s="449"/>
      <c r="R76" s="449"/>
      <c r="S76" s="449"/>
      <c r="T76" s="463"/>
    </row>
    <row r="77" spans="1:20" s="466" customFormat="1">
      <c r="A77" s="446">
        <v>11</v>
      </c>
      <c r="B77" s="454" t="s">
        <v>411</v>
      </c>
      <c r="C77" s="449"/>
      <c r="D77" s="449"/>
      <c r="E77" s="461"/>
      <c r="F77" s="461"/>
      <c r="G77" s="461"/>
      <c r="H77" s="449"/>
      <c r="I77" s="449"/>
      <c r="J77" s="449"/>
      <c r="K77" s="449"/>
      <c r="L77" s="449"/>
      <c r="M77" s="449"/>
      <c r="N77" s="462"/>
      <c r="O77" s="462"/>
      <c r="P77" s="462"/>
      <c r="Q77" s="449"/>
      <c r="R77" s="449"/>
      <c r="S77" s="449"/>
      <c r="T77" s="463"/>
    </row>
    <row r="78" spans="1:20" s="466" customFormat="1">
      <c r="A78" s="446">
        <v>12</v>
      </c>
      <c r="B78" s="454" t="s">
        <v>411</v>
      </c>
      <c r="C78" s="449"/>
      <c r="D78" s="449"/>
      <c r="E78" s="461"/>
      <c r="F78" s="461"/>
      <c r="G78" s="461"/>
      <c r="H78" s="449"/>
      <c r="I78" s="449"/>
      <c r="J78" s="449"/>
      <c r="K78" s="449"/>
      <c r="L78" s="449"/>
      <c r="M78" s="449"/>
      <c r="N78" s="462"/>
      <c r="O78" s="462"/>
      <c r="P78" s="462"/>
      <c r="Q78" s="449"/>
      <c r="R78" s="449"/>
      <c r="S78" s="449"/>
      <c r="T78" s="463"/>
    </row>
    <row r="79" spans="1:20" s="466" customFormat="1">
      <c r="A79" s="446">
        <v>13</v>
      </c>
      <c r="B79" s="454" t="s">
        <v>411</v>
      </c>
      <c r="C79" s="449"/>
      <c r="D79" s="449"/>
      <c r="E79" s="461"/>
      <c r="F79" s="461"/>
      <c r="G79" s="461"/>
      <c r="H79" s="449"/>
      <c r="I79" s="449"/>
      <c r="J79" s="449"/>
      <c r="K79" s="449"/>
      <c r="L79" s="449"/>
      <c r="M79" s="449"/>
      <c r="N79" s="462"/>
      <c r="O79" s="462"/>
      <c r="P79" s="462"/>
      <c r="Q79" s="449"/>
      <c r="R79" s="449"/>
      <c r="S79" s="449"/>
      <c r="T79" s="463"/>
    </row>
    <row r="80" spans="1:20" s="466" customFormat="1">
      <c r="A80" s="446">
        <v>14</v>
      </c>
      <c r="B80" s="454" t="s">
        <v>411</v>
      </c>
      <c r="C80" s="449"/>
      <c r="D80" s="449"/>
      <c r="E80" s="461"/>
      <c r="F80" s="461"/>
      <c r="G80" s="461"/>
      <c r="H80" s="449"/>
      <c r="I80" s="449"/>
      <c r="J80" s="449"/>
      <c r="K80" s="449"/>
      <c r="L80" s="449"/>
      <c r="M80" s="449"/>
      <c r="N80" s="462"/>
      <c r="O80" s="462"/>
      <c r="P80" s="462"/>
      <c r="Q80" s="449"/>
      <c r="R80" s="449"/>
      <c r="S80" s="449"/>
      <c r="T80" s="463"/>
    </row>
    <row r="81" spans="1:20" s="466" customFormat="1">
      <c r="A81" s="455"/>
      <c r="B81" s="456" t="s">
        <v>463</v>
      </c>
      <c r="C81" s="456"/>
      <c r="D81" s="456"/>
      <c r="E81" s="464"/>
      <c r="F81" s="464"/>
      <c r="G81" s="464"/>
      <c r="H81" s="458"/>
      <c r="I81" s="458"/>
      <c r="J81" s="458"/>
      <c r="K81" s="458"/>
      <c r="L81" s="458"/>
      <c r="M81" s="458"/>
      <c r="N81" s="465"/>
      <c r="O81" s="465"/>
      <c r="P81" s="465"/>
      <c r="Q81" s="458"/>
      <c r="R81" s="458"/>
      <c r="S81" s="458"/>
      <c r="T81" s="465"/>
    </row>
    <row r="82" spans="1:20">
      <c r="A82" s="469"/>
      <c r="B82" s="470" t="s">
        <v>464</v>
      </c>
      <c r="C82" s="471"/>
      <c r="D82" s="471"/>
      <c r="E82" s="471"/>
      <c r="F82" s="471"/>
      <c r="G82" s="471"/>
      <c r="H82" s="471"/>
      <c r="I82" s="471"/>
      <c r="J82" s="471"/>
      <c r="K82" s="471"/>
      <c r="L82" s="471"/>
      <c r="M82" s="471"/>
      <c r="N82" s="471"/>
      <c r="O82" s="471"/>
      <c r="P82" s="471"/>
      <c r="Q82" s="471"/>
      <c r="R82" s="471"/>
      <c r="S82" s="471"/>
      <c r="T82" s="471"/>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6">
    <mergeCell ref="T1:T2"/>
    <mergeCell ref="E1:G1"/>
    <mergeCell ref="H1:J1"/>
    <mergeCell ref="K1:M1"/>
    <mergeCell ref="N1:P1"/>
    <mergeCell ref="Q1:S1"/>
  </mergeCells>
  <pageMargins left="0.36" right="0.21" top="0.75" bottom="0.75" header="0.3" footer="0.3"/>
  <pageSetup paperSize="9" scale="51" fitToHeight="2" orientation="landscape" r:id="rId2"/>
  <headerFooter>
    <oddHeader>&amp;L&amp;"-,Regular"&amp;11Bank of Bhutan&amp;C&amp;"-,Regular"&amp;11Bill of Materials&amp;R&amp;A</oddHeader>
    <oddFooter>&amp;CPage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S82"/>
  <sheetViews>
    <sheetView topLeftCell="A13" zoomScaleNormal="100" workbookViewId="0">
      <selection activeCell="S13" sqref="S13"/>
    </sheetView>
  </sheetViews>
  <sheetFormatPr defaultColWidth="7.1796875" defaultRowHeight="14.5"/>
  <cols>
    <col min="1" max="1" width="5.1796875" style="427" bestFit="1" customWidth="1"/>
    <col min="2" max="2" width="29.1796875" style="408" bestFit="1" customWidth="1"/>
    <col min="3" max="3" width="10.81640625" style="360" bestFit="1" customWidth="1"/>
    <col min="4" max="4" width="9.54296875" style="360" bestFit="1" customWidth="1"/>
    <col min="5" max="5" width="10.81640625" style="360" bestFit="1" customWidth="1"/>
    <col min="6" max="6" width="19.453125" style="360" bestFit="1" customWidth="1"/>
    <col min="7" max="7" width="9.54296875" style="412" bestFit="1" customWidth="1"/>
    <col min="8" max="8" width="10.81640625" style="412" bestFit="1" customWidth="1"/>
    <col min="9" max="9" width="19.453125" style="412" bestFit="1" customWidth="1"/>
    <col min="10" max="10" width="9.54296875" style="412" bestFit="1" customWidth="1"/>
    <col min="11" max="11" width="10.81640625" style="412" bestFit="1" customWidth="1"/>
    <col min="12" max="12" width="19.453125" style="412" bestFit="1" customWidth="1"/>
    <col min="13" max="13" width="9.54296875" style="412" bestFit="1" customWidth="1"/>
    <col min="14" max="14" width="10.81640625" style="412" bestFit="1" customWidth="1"/>
    <col min="15" max="15" width="18.81640625" style="412" bestFit="1" customWidth="1"/>
    <col min="16" max="16" width="9.54296875" style="412" bestFit="1" customWidth="1"/>
    <col min="17" max="17" width="10.81640625" style="412" bestFit="1" customWidth="1"/>
    <col min="18" max="18" width="18.81640625" style="412" bestFit="1" customWidth="1"/>
    <col min="19" max="19" width="28.453125" style="412" bestFit="1" customWidth="1"/>
    <col min="20" max="16384" width="7.1796875" style="360"/>
  </cols>
  <sheetData>
    <row r="1" spans="1:19" s="361" customFormat="1">
      <c r="A1" s="442" t="s">
        <v>443</v>
      </c>
      <c r="B1" s="418"/>
      <c r="C1" s="414"/>
      <c r="D1" s="540" t="s">
        <v>364</v>
      </c>
      <c r="E1" s="540"/>
      <c r="F1" s="540"/>
      <c r="G1" s="540" t="s">
        <v>365</v>
      </c>
      <c r="H1" s="540"/>
      <c r="I1" s="540"/>
      <c r="J1" s="540" t="s">
        <v>366</v>
      </c>
      <c r="K1" s="540"/>
      <c r="L1" s="540"/>
      <c r="M1" s="540" t="s">
        <v>367</v>
      </c>
      <c r="N1" s="540"/>
      <c r="O1" s="540"/>
      <c r="P1" s="540" t="s">
        <v>368</v>
      </c>
      <c r="Q1" s="540"/>
      <c r="R1" s="540"/>
      <c r="S1" s="538" t="s">
        <v>436</v>
      </c>
    </row>
    <row r="2" spans="1:19" s="424" customFormat="1">
      <c r="A2" s="421" t="s">
        <v>442</v>
      </c>
      <c r="B2" s="423" t="s">
        <v>369</v>
      </c>
      <c r="C2" s="415" t="s">
        <v>370</v>
      </c>
      <c r="D2" s="416" t="s">
        <v>68</v>
      </c>
      <c r="E2" s="416" t="s">
        <v>434</v>
      </c>
      <c r="F2" s="416" t="s">
        <v>435</v>
      </c>
      <c r="G2" s="416" t="s">
        <v>68</v>
      </c>
      <c r="H2" s="416" t="s">
        <v>434</v>
      </c>
      <c r="I2" s="416" t="s">
        <v>435</v>
      </c>
      <c r="J2" s="416" t="s">
        <v>68</v>
      </c>
      <c r="K2" s="416" t="s">
        <v>434</v>
      </c>
      <c r="L2" s="416" t="s">
        <v>435</v>
      </c>
      <c r="M2" s="416" t="s">
        <v>68</v>
      </c>
      <c r="N2" s="416" t="s">
        <v>434</v>
      </c>
      <c r="O2" s="416" t="s">
        <v>435</v>
      </c>
      <c r="P2" s="416" t="s">
        <v>68</v>
      </c>
      <c r="Q2" s="416" t="s">
        <v>434</v>
      </c>
      <c r="R2" s="416" t="s">
        <v>435</v>
      </c>
      <c r="S2" s="539"/>
    </row>
    <row r="3" spans="1:19">
      <c r="A3" s="426">
        <v>1</v>
      </c>
      <c r="B3" s="419" t="s">
        <v>402</v>
      </c>
      <c r="C3" s="364"/>
      <c r="D3" s="364"/>
      <c r="E3" s="364"/>
      <c r="F3" s="365"/>
      <c r="G3" s="351"/>
      <c r="H3" s="351"/>
      <c r="I3" s="351"/>
      <c r="J3" s="351"/>
      <c r="K3" s="351"/>
      <c r="L3" s="351"/>
      <c r="M3" s="351"/>
      <c r="N3" s="351"/>
      <c r="O3" s="351"/>
      <c r="P3" s="351"/>
      <c r="Q3" s="351"/>
      <c r="R3" s="351"/>
      <c r="S3" s="351"/>
    </row>
    <row r="4" spans="1:19">
      <c r="A4" s="426">
        <v>2</v>
      </c>
      <c r="B4" s="407" t="s">
        <v>570</v>
      </c>
      <c r="C4" s="364"/>
      <c r="D4" s="364"/>
      <c r="E4" s="364"/>
      <c r="F4" s="365"/>
      <c r="G4" s="351"/>
      <c r="H4" s="351"/>
      <c r="I4" s="351"/>
      <c r="J4" s="351"/>
      <c r="K4" s="351"/>
      <c r="L4" s="351"/>
      <c r="M4" s="351"/>
      <c r="N4" s="351"/>
      <c r="O4" s="351"/>
      <c r="P4" s="351"/>
      <c r="Q4" s="351"/>
      <c r="R4" s="351"/>
      <c r="S4" s="351"/>
    </row>
    <row r="5" spans="1:19">
      <c r="A5" s="426">
        <v>3</v>
      </c>
      <c r="B5" s="407" t="s">
        <v>404</v>
      </c>
      <c r="C5" s="364"/>
      <c r="D5" s="364"/>
      <c r="E5" s="364"/>
      <c r="F5" s="365"/>
      <c r="G5" s="351"/>
      <c r="H5" s="351"/>
      <c r="I5" s="351"/>
      <c r="J5" s="351"/>
      <c r="K5" s="351"/>
      <c r="L5" s="351"/>
      <c r="M5" s="351"/>
      <c r="N5" s="351"/>
      <c r="O5" s="351"/>
      <c r="P5" s="351"/>
      <c r="Q5" s="351"/>
      <c r="R5" s="351"/>
      <c r="S5" s="351"/>
    </row>
    <row r="6" spans="1:19">
      <c r="A6" s="426">
        <v>4</v>
      </c>
      <c r="B6" s="407" t="s">
        <v>405</v>
      </c>
      <c r="C6" s="364"/>
      <c r="D6" s="364"/>
      <c r="E6" s="364"/>
      <c r="F6" s="365"/>
      <c r="G6" s="351"/>
      <c r="H6" s="351"/>
      <c r="I6" s="351"/>
      <c r="J6" s="351"/>
      <c r="K6" s="351"/>
      <c r="L6" s="351"/>
      <c r="M6" s="351"/>
      <c r="N6" s="351"/>
      <c r="O6" s="351"/>
      <c r="P6" s="351"/>
      <c r="Q6" s="351"/>
      <c r="R6" s="351"/>
      <c r="S6" s="351"/>
    </row>
    <row r="7" spans="1:19">
      <c r="A7" s="426">
        <v>5</v>
      </c>
      <c r="B7" s="407" t="s">
        <v>406</v>
      </c>
      <c r="C7" s="364"/>
      <c r="D7" s="364"/>
      <c r="E7" s="364"/>
      <c r="F7" s="365"/>
      <c r="G7" s="351"/>
      <c r="H7" s="351"/>
      <c r="I7" s="351"/>
      <c r="J7" s="351"/>
      <c r="K7" s="351"/>
      <c r="L7" s="351"/>
      <c r="M7" s="351"/>
      <c r="N7" s="351"/>
      <c r="O7" s="351"/>
      <c r="P7" s="351"/>
      <c r="Q7" s="351"/>
      <c r="R7" s="351"/>
      <c r="S7" s="351"/>
    </row>
    <row r="8" spans="1:19">
      <c r="A8" s="426">
        <v>6</v>
      </c>
      <c r="B8" s="407" t="s">
        <v>407</v>
      </c>
      <c r="C8" s="364"/>
      <c r="D8" s="364"/>
      <c r="E8" s="364"/>
      <c r="F8" s="365"/>
      <c r="G8" s="351"/>
      <c r="H8" s="351"/>
      <c r="I8" s="351"/>
      <c r="J8" s="351"/>
      <c r="K8" s="351"/>
      <c r="L8" s="351"/>
      <c r="M8" s="351"/>
      <c r="N8" s="351"/>
      <c r="O8" s="351"/>
      <c r="P8" s="351"/>
      <c r="Q8" s="351"/>
      <c r="R8" s="351"/>
      <c r="S8" s="351"/>
    </row>
    <row r="9" spans="1:19" ht="36">
      <c r="A9" s="426">
        <v>7</v>
      </c>
      <c r="B9" s="407" t="s">
        <v>408</v>
      </c>
      <c r="C9" s="364"/>
      <c r="D9" s="364"/>
      <c r="E9" s="364"/>
      <c r="F9" s="365"/>
      <c r="G9" s="351"/>
      <c r="H9" s="351"/>
      <c r="I9" s="351"/>
      <c r="J9" s="351"/>
      <c r="K9" s="351"/>
      <c r="L9" s="351"/>
      <c r="M9" s="351"/>
      <c r="N9" s="351"/>
      <c r="O9" s="351"/>
      <c r="P9" s="351"/>
      <c r="Q9" s="351"/>
      <c r="R9" s="351"/>
      <c r="S9" s="351"/>
    </row>
    <row r="10" spans="1:19">
      <c r="A10" s="426">
        <v>8</v>
      </c>
      <c r="B10" s="407" t="s">
        <v>409</v>
      </c>
      <c r="C10" s="364"/>
      <c r="D10" s="364"/>
      <c r="E10" s="364"/>
      <c r="F10" s="365"/>
      <c r="G10" s="351"/>
      <c r="H10" s="351"/>
      <c r="I10" s="351"/>
      <c r="J10" s="351"/>
      <c r="K10" s="351"/>
      <c r="L10" s="351"/>
      <c r="M10" s="351"/>
      <c r="N10" s="351"/>
      <c r="O10" s="351"/>
      <c r="P10" s="351"/>
      <c r="Q10" s="351"/>
      <c r="R10" s="351"/>
      <c r="S10" s="351"/>
    </row>
    <row r="11" spans="1:19">
      <c r="A11" s="426">
        <v>9</v>
      </c>
      <c r="B11" s="407" t="s">
        <v>410</v>
      </c>
      <c r="C11" s="364"/>
      <c r="D11" s="364"/>
      <c r="E11" s="364"/>
      <c r="F11" s="365"/>
      <c r="G11" s="351"/>
      <c r="H11" s="351"/>
      <c r="I11" s="351"/>
      <c r="J11" s="351"/>
      <c r="K11" s="351"/>
      <c r="L11" s="351"/>
      <c r="M11" s="351"/>
      <c r="N11" s="351"/>
      <c r="O11" s="351"/>
      <c r="P11" s="351"/>
      <c r="Q11" s="351"/>
      <c r="R11" s="351"/>
      <c r="S11" s="351"/>
    </row>
    <row r="12" spans="1:19">
      <c r="A12" s="426">
        <v>10</v>
      </c>
      <c r="B12" s="407" t="s">
        <v>424</v>
      </c>
      <c r="C12" s="364"/>
      <c r="D12" s="364"/>
      <c r="E12" s="364"/>
      <c r="F12" s="365"/>
      <c r="G12" s="351"/>
      <c r="H12" s="351"/>
      <c r="I12" s="351"/>
      <c r="J12" s="351"/>
      <c r="K12" s="351"/>
      <c r="L12" s="351"/>
      <c r="M12" s="351"/>
      <c r="N12" s="351"/>
      <c r="O12" s="351"/>
      <c r="P12" s="351"/>
      <c r="Q12" s="351"/>
      <c r="R12" s="351"/>
      <c r="S12" s="351"/>
    </row>
    <row r="13" spans="1:19">
      <c r="A13" s="426">
        <v>11</v>
      </c>
      <c r="B13" s="407" t="s">
        <v>411</v>
      </c>
      <c r="C13" s="364"/>
      <c r="D13" s="364"/>
      <c r="E13" s="364"/>
      <c r="F13" s="365"/>
      <c r="G13" s="351"/>
      <c r="H13" s="351"/>
      <c r="I13" s="351"/>
      <c r="J13" s="351"/>
      <c r="K13" s="351"/>
      <c r="L13" s="351"/>
      <c r="M13" s="351"/>
      <c r="N13" s="351"/>
      <c r="O13" s="351"/>
      <c r="P13" s="351"/>
      <c r="Q13" s="351"/>
      <c r="R13" s="351"/>
      <c r="S13" s="351"/>
    </row>
    <row r="14" spans="1:19">
      <c r="A14" s="426">
        <v>12</v>
      </c>
      <c r="B14" s="407" t="s">
        <v>411</v>
      </c>
      <c r="C14" s="364"/>
      <c r="D14" s="364"/>
      <c r="E14" s="364"/>
      <c r="F14" s="365"/>
      <c r="G14" s="351"/>
      <c r="H14" s="351"/>
      <c r="I14" s="351"/>
      <c r="J14" s="351"/>
      <c r="K14" s="351"/>
      <c r="L14" s="351"/>
      <c r="M14" s="351"/>
      <c r="N14" s="351"/>
      <c r="O14" s="351"/>
      <c r="P14" s="351"/>
      <c r="Q14" s="351"/>
      <c r="R14" s="351"/>
      <c r="S14" s="351"/>
    </row>
    <row r="15" spans="1:19">
      <c r="A15" s="426">
        <v>13</v>
      </c>
      <c r="B15" s="407" t="s">
        <v>411</v>
      </c>
      <c r="C15" s="364"/>
      <c r="D15" s="364"/>
      <c r="E15" s="364"/>
      <c r="F15" s="365"/>
      <c r="G15" s="351"/>
      <c r="H15" s="351"/>
      <c r="I15" s="351"/>
      <c r="J15" s="351"/>
      <c r="K15" s="351"/>
      <c r="L15" s="351"/>
      <c r="M15" s="351"/>
      <c r="N15" s="351"/>
      <c r="O15" s="351"/>
      <c r="P15" s="351"/>
      <c r="Q15" s="351"/>
      <c r="R15" s="351"/>
      <c r="S15" s="351"/>
    </row>
    <row r="16" spans="1:19">
      <c r="A16" s="426">
        <v>14</v>
      </c>
      <c r="B16" s="407" t="s">
        <v>411</v>
      </c>
      <c r="C16" s="364"/>
      <c r="D16" s="364"/>
      <c r="E16" s="364"/>
      <c r="F16" s="365"/>
      <c r="G16" s="351"/>
      <c r="H16" s="351"/>
      <c r="I16" s="351"/>
      <c r="J16" s="351"/>
      <c r="K16" s="351"/>
      <c r="L16" s="351"/>
      <c r="M16" s="351"/>
      <c r="N16" s="351"/>
      <c r="O16" s="351"/>
      <c r="P16" s="351"/>
      <c r="Q16" s="351"/>
      <c r="R16" s="351"/>
      <c r="S16" s="351"/>
    </row>
    <row r="17" spans="1:19" s="382" customFormat="1">
      <c r="A17" s="420"/>
      <c r="B17" s="420" t="s">
        <v>511</v>
      </c>
      <c r="C17" s="366"/>
      <c r="D17" s="366"/>
      <c r="E17" s="366"/>
      <c r="F17" s="366"/>
      <c r="G17" s="417"/>
      <c r="H17" s="417"/>
      <c r="I17" s="417"/>
      <c r="J17" s="417"/>
      <c r="K17" s="417"/>
      <c r="L17" s="417"/>
      <c r="M17" s="417"/>
      <c r="N17" s="417"/>
      <c r="O17" s="417"/>
      <c r="P17" s="417"/>
      <c r="Q17" s="417"/>
      <c r="R17" s="417"/>
      <c r="S17" s="366"/>
    </row>
    <row r="18" spans="1:19" s="382" customFormat="1">
      <c r="A18" s="421" t="s">
        <v>444</v>
      </c>
      <c r="B18" s="421" t="s">
        <v>437</v>
      </c>
      <c r="C18" s="415" t="s">
        <v>370</v>
      </c>
      <c r="D18" s="416" t="s">
        <v>68</v>
      </c>
      <c r="E18" s="416" t="s">
        <v>434</v>
      </c>
      <c r="F18" s="416" t="s">
        <v>435</v>
      </c>
      <c r="G18" s="416" t="s">
        <v>68</v>
      </c>
      <c r="H18" s="416" t="s">
        <v>434</v>
      </c>
      <c r="I18" s="416" t="s">
        <v>435</v>
      </c>
      <c r="J18" s="416" t="s">
        <v>68</v>
      </c>
      <c r="K18" s="416" t="s">
        <v>434</v>
      </c>
      <c r="L18" s="416" t="s">
        <v>435</v>
      </c>
      <c r="M18" s="416" t="s">
        <v>68</v>
      </c>
      <c r="N18" s="416" t="s">
        <v>434</v>
      </c>
      <c r="O18" s="416" t="s">
        <v>435</v>
      </c>
      <c r="P18" s="416" t="s">
        <v>68</v>
      </c>
      <c r="Q18" s="416" t="s">
        <v>434</v>
      </c>
      <c r="R18" s="416" t="s">
        <v>435</v>
      </c>
      <c r="S18" s="416" t="s">
        <v>436</v>
      </c>
    </row>
    <row r="19" spans="1:19" s="382" customFormat="1">
      <c r="A19" s="426">
        <v>1</v>
      </c>
      <c r="B19" s="419" t="s">
        <v>402</v>
      </c>
      <c r="C19" s="364"/>
      <c r="D19" s="364"/>
      <c r="E19" s="364"/>
      <c r="F19" s="364"/>
      <c r="G19" s="351"/>
      <c r="H19" s="351"/>
      <c r="I19" s="351"/>
      <c r="J19" s="351"/>
      <c r="K19" s="351"/>
      <c r="L19" s="351"/>
      <c r="M19" s="351"/>
      <c r="N19" s="351"/>
      <c r="O19" s="351"/>
      <c r="P19" s="351"/>
      <c r="Q19" s="351"/>
      <c r="R19" s="351"/>
      <c r="S19" s="413"/>
    </row>
    <row r="20" spans="1:19" s="382" customFormat="1">
      <c r="A20" s="426">
        <v>2</v>
      </c>
      <c r="B20" s="407" t="s">
        <v>570</v>
      </c>
      <c r="C20" s="364"/>
      <c r="D20" s="364"/>
      <c r="E20" s="364"/>
      <c r="F20" s="364"/>
      <c r="G20" s="351"/>
      <c r="H20" s="351"/>
      <c r="I20" s="351"/>
      <c r="J20" s="351"/>
      <c r="K20" s="351"/>
      <c r="L20" s="351"/>
      <c r="M20" s="351"/>
      <c r="N20" s="351"/>
      <c r="O20" s="351"/>
      <c r="P20" s="351"/>
      <c r="Q20" s="351"/>
      <c r="R20" s="351"/>
      <c r="S20" s="413"/>
    </row>
    <row r="21" spans="1:19" s="382" customFormat="1">
      <c r="A21" s="426">
        <v>3</v>
      </c>
      <c r="B21" s="407" t="s">
        <v>404</v>
      </c>
      <c r="C21" s="364"/>
      <c r="D21" s="364"/>
      <c r="E21" s="364"/>
      <c r="F21" s="364"/>
      <c r="G21" s="351"/>
      <c r="H21" s="351"/>
      <c r="I21" s="351"/>
      <c r="J21" s="351"/>
      <c r="K21" s="351"/>
      <c r="L21" s="351"/>
      <c r="M21" s="351"/>
      <c r="N21" s="351"/>
      <c r="O21" s="351"/>
      <c r="P21" s="351"/>
      <c r="Q21" s="351"/>
      <c r="R21" s="351"/>
      <c r="S21" s="413"/>
    </row>
    <row r="22" spans="1:19" s="382" customFormat="1">
      <c r="A22" s="426">
        <v>4</v>
      </c>
      <c r="B22" s="407" t="s">
        <v>405</v>
      </c>
      <c r="C22" s="364"/>
      <c r="D22" s="364"/>
      <c r="E22" s="364"/>
      <c r="F22" s="364"/>
      <c r="G22" s="351"/>
      <c r="H22" s="351"/>
      <c r="I22" s="351"/>
      <c r="J22" s="351"/>
      <c r="K22" s="351"/>
      <c r="L22" s="351"/>
      <c r="M22" s="351"/>
      <c r="N22" s="351"/>
      <c r="O22" s="351"/>
      <c r="P22" s="351"/>
      <c r="Q22" s="351"/>
      <c r="R22" s="351"/>
      <c r="S22" s="413"/>
    </row>
    <row r="23" spans="1:19" s="382" customFormat="1">
      <c r="A23" s="426">
        <v>5</v>
      </c>
      <c r="B23" s="407" t="s">
        <v>406</v>
      </c>
      <c r="C23" s="364"/>
      <c r="D23" s="364"/>
      <c r="E23" s="364"/>
      <c r="F23" s="364"/>
      <c r="G23" s="351"/>
      <c r="H23" s="351"/>
      <c r="I23" s="351"/>
      <c r="J23" s="351"/>
      <c r="K23" s="351"/>
      <c r="L23" s="351"/>
      <c r="M23" s="351"/>
      <c r="N23" s="351"/>
      <c r="O23" s="351"/>
      <c r="P23" s="351"/>
      <c r="Q23" s="351"/>
      <c r="R23" s="351"/>
      <c r="S23" s="413"/>
    </row>
    <row r="24" spans="1:19" s="382" customFormat="1">
      <c r="A24" s="426">
        <v>6</v>
      </c>
      <c r="B24" s="407" t="s">
        <v>407</v>
      </c>
      <c r="C24" s="364"/>
      <c r="D24" s="364"/>
      <c r="E24" s="364"/>
      <c r="F24" s="364"/>
      <c r="G24" s="351"/>
      <c r="H24" s="351"/>
      <c r="I24" s="351"/>
      <c r="J24" s="351"/>
      <c r="K24" s="351"/>
      <c r="L24" s="351"/>
      <c r="M24" s="351"/>
      <c r="N24" s="351"/>
      <c r="O24" s="351"/>
      <c r="P24" s="351"/>
      <c r="Q24" s="351"/>
      <c r="R24" s="351"/>
      <c r="S24" s="413"/>
    </row>
    <row r="25" spans="1:19" s="382" customFormat="1" ht="36">
      <c r="A25" s="426">
        <v>7</v>
      </c>
      <c r="B25" s="407" t="s">
        <v>408</v>
      </c>
      <c r="C25" s="364"/>
      <c r="D25" s="364"/>
      <c r="E25" s="364"/>
      <c r="F25" s="364"/>
      <c r="G25" s="351"/>
      <c r="H25" s="351"/>
      <c r="I25" s="351"/>
      <c r="J25" s="351"/>
      <c r="K25" s="351"/>
      <c r="L25" s="351"/>
      <c r="M25" s="351"/>
      <c r="N25" s="351"/>
      <c r="O25" s="351"/>
      <c r="P25" s="351"/>
      <c r="Q25" s="351"/>
      <c r="R25" s="351"/>
      <c r="S25" s="413"/>
    </row>
    <row r="26" spans="1:19" s="382" customFormat="1">
      <c r="A26" s="426">
        <v>8</v>
      </c>
      <c r="B26" s="407" t="s">
        <v>409</v>
      </c>
      <c r="C26" s="364"/>
      <c r="D26" s="364"/>
      <c r="E26" s="364"/>
      <c r="F26" s="364"/>
      <c r="G26" s="351"/>
      <c r="H26" s="351"/>
      <c r="I26" s="351"/>
      <c r="J26" s="351"/>
      <c r="K26" s="351"/>
      <c r="L26" s="351"/>
      <c r="M26" s="351"/>
      <c r="N26" s="351"/>
      <c r="O26" s="351"/>
      <c r="P26" s="351"/>
      <c r="Q26" s="351"/>
      <c r="R26" s="351"/>
      <c r="S26" s="413"/>
    </row>
    <row r="27" spans="1:19" s="382" customFormat="1">
      <c r="A27" s="426">
        <v>9</v>
      </c>
      <c r="B27" s="407" t="s">
        <v>410</v>
      </c>
      <c r="C27" s="364"/>
      <c r="D27" s="364"/>
      <c r="E27" s="364"/>
      <c r="F27" s="364"/>
      <c r="G27" s="351"/>
      <c r="H27" s="351"/>
      <c r="I27" s="351"/>
      <c r="J27" s="351"/>
      <c r="K27" s="351"/>
      <c r="L27" s="351"/>
      <c r="M27" s="351"/>
      <c r="N27" s="351"/>
      <c r="O27" s="351"/>
      <c r="P27" s="351"/>
      <c r="Q27" s="351"/>
      <c r="R27" s="351"/>
      <c r="S27" s="413"/>
    </row>
    <row r="28" spans="1:19" s="382" customFormat="1">
      <c r="A28" s="426">
        <v>10</v>
      </c>
      <c r="B28" s="407" t="s">
        <v>411</v>
      </c>
      <c r="C28" s="364"/>
      <c r="D28" s="364"/>
      <c r="E28" s="364"/>
      <c r="F28" s="364"/>
      <c r="G28" s="351"/>
      <c r="H28" s="351"/>
      <c r="I28" s="351"/>
      <c r="J28" s="351"/>
      <c r="K28" s="351"/>
      <c r="L28" s="351"/>
      <c r="M28" s="351"/>
      <c r="N28" s="351"/>
      <c r="O28" s="351"/>
      <c r="P28" s="351"/>
      <c r="Q28" s="351"/>
      <c r="R28" s="351"/>
      <c r="S28" s="413"/>
    </row>
    <row r="29" spans="1:19" s="382" customFormat="1">
      <c r="A29" s="426">
        <v>11</v>
      </c>
      <c r="B29" s="407" t="s">
        <v>411</v>
      </c>
      <c r="C29" s="364"/>
      <c r="D29" s="364"/>
      <c r="E29" s="364"/>
      <c r="F29" s="364"/>
      <c r="G29" s="351"/>
      <c r="H29" s="351"/>
      <c r="I29" s="351"/>
      <c r="J29" s="351"/>
      <c r="K29" s="351"/>
      <c r="L29" s="351"/>
      <c r="M29" s="351"/>
      <c r="N29" s="351"/>
      <c r="O29" s="351"/>
      <c r="P29" s="351"/>
      <c r="Q29" s="351"/>
      <c r="R29" s="351"/>
      <c r="S29" s="413"/>
    </row>
    <row r="30" spans="1:19" s="382" customFormat="1">
      <c r="A30" s="426">
        <v>12</v>
      </c>
      <c r="B30" s="407" t="s">
        <v>411</v>
      </c>
      <c r="C30" s="364"/>
      <c r="D30" s="364"/>
      <c r="E30" s="364"/>
      <c r="F30" s="364"/>
      <c r="G30" s="351"/>
      <c r="H30" s="351"/>
      <c r="I30" s="351"/>
      <c r="J30" s="351"/>
      <c r="K30" s="351"/>
      <c r="L30" s="351"/>
      <c r="M30" s="351"/>
      <c r="N30" s="351"/>
      <c r="O30" s="351"/>
      <c r="P30" s="351"/>
      <c r="Q30" s="351"/>
      <c r="R30" s="351"/>
      <c r="S30" s="413"/>
    </row>
    <row r="31" spans="1:19" s="382" customFormat="1">
      <c r="A31" s="426">
        <v>13</v>
      </c>
      <c r="B31" s="407" t="s">
        <v>411</v>
      </c>
      <c r="C31" s="364"/>
      <c r="D31" s="364"/>
      <c r="E31" s="364"/>
      <c r="F31" s="364"/>
      <c r="G31" s="351"/>
      <c r="H31" s="351"/>
      <c r="I31" s="351"/>
      <c r="J31" s="351"/>
      <c r="K31" s="351"/>
      <c r="L31" s="351"/>
      <c r="M31" s="351"/>
      <c r="N31" s="351"/>
      <c r="O31" s="351"/>
      <c r="P31" s="351"/>
      <c r="Q31" s="351"/>
      <c r="R31" s="351"/>
      <c r="S31" s="413"/>
    </row>
    <row r="32" spans="1:19" s="382" customFormat="1">
      <c r="A32" s="426">
        <v>14</v>
      </c>
      <c r="B32" s="407" t="s">
        <v>411</v>
      </c>
      <c r="C32" s="364"/>
      <c r="D32" s="364"/>
      <c r="E32" s="364"/>
      <c r="F32" s="364"/>
      <c r="G32" s="351"/>
      <c r="H32" s="351"/>
      <c r="I32" s="351"/>
      <c r="J32" s="351"/>
      <c r="K32" s="351"/>
      <c r="L32" s="351"/>
      <c r="M32" s="351"/>
      <c r="N32" s="351"/>
      <c r="O32" s="351"/>
      <c r="P32" s="351"/>
      <c r="Q32" s="351"/>
      <c r="R32" s="351"/>
      <c r="S32" s="413"/>
    </row>
    <row r="33" spans="1:19" s="382" customFormat="1">
      <c r="A33" s="420"/>
      <c r="B33" s="420" t="s">
        <v>512</v>
      </c>
      <c r="C33" s="366"/>
      <c r="D33" s="366"/>
      <c r="E33" s="366"/>
      <c r="F33" s="366"/>
      <c r="G33" s="417"/>
      <c r="H33" s="417"/>
      <c r="I33" s="417"/>
      <c r="J33" s="417"/>
      <c r="K33" s="417"/>
      <c r="L33" s="417"/>
      <c r="M33" s="417"/>
      <c r="N33" s="417"/>
      <c r="O33" s="417"/>
      <c r="P33" s="417"/>
      <c r="Q33" s="417"/>
      <c r="R33" s="417"/>
      <c r="S33" s="366"/>
    </row>
    <row r="34" spans="1:19" ht="29">
      <c r="A34" s="421" t="s">
        <v>445</v>
      </c>
      <c r="B34" s="421" t="s">
        <v>438</v>
      </c>
      <c r="C34" s="415" t="s">
        <v>370</v>
      </c>
      <c r="D34" s="416" t="s">
        <v>68</v>
      </c>
      <c r="E34" s="416" t="s">
        <v>434</v>
      </c>
      <c r="F34" s="416" t="s">
        <v>435</v>
      </c>
      <c r="G34" s="416" t="s">
        <v>68</v>
      </c>
      <c r="H34" s="416" t="s">
        <v>434</v>
      </c>
      <c r="I34" s="416" t="s">
        <v>435</v>
      </c>
      <c r="J34" s="416" t="s">
        <v>68</v>
      </c>
      <c r="K34" s="416" t="s">
        <v>434</v>
      </c>
      <c r="L34" s="416" t="s">
        <v>435</v>
      </c>
      <c r="M34" s="416" t="s">
        <v>68</v>
      </c>
      <c r="N34" s="416" t="s">
        <v>434</v>
      </c>
      <c r="O34" s="416" t="s">
        <v>435</v>
      </c>
      <c r="P34" s="416" t="s">
        <v>68</v>
      </c>
      <c r="Q34" s="416" t="s">
        <v>434</v>
      </c>
      <c r="R34" s="416" t="s">
        <v>435</v>
      </c>
      <c r="S34" s="416" t="s">
        <v>436</v>
      </c>
    </row>
    <row r="35" spans="1:19">
      <c r="A35" s="426">
        <v>1</v>
      </c>
      <c r="B35" s="419" t="s">
        <v>402</v>
      </c>
      <c r="C35" s="364"/>
      <c r="D35" s="364"/>
      <c r="E35" s="364"/>
      <c r="F35" s="364"/>
      <c r="G35" s="351"/>
      <c r="H35" s="351"/>
      <c r="I35" s="351"/>
      <c r="J35" s="351"/>
      <c r="K35" s="351"/>
      <c r="L35" s="351"/>
      <c r="M35" s="351"/>
      <c r="N35" s="351"/>
      <c r="O35" s="351"/>
      <c r="P35" s="351"/>
      <c r="Q35" s="351"/>
      <c r="R35" s="351"/>
      <c r="S35" s="351"/>
    </row>
    <row r="36" spans="1:19">
      <c r="A36" s="426">
        <v>2</v>
      </c>
      <c r="B36" s="407" t="s">
        <v>570</v>
      </c>
      <c r="C36" s="364"/>
      <c r="D36" s="364"/>
      <c r="E36" s="364"/>
      <c r="F36" s="364"/>
      <c r="G36" s="351"/>
      <c r="H36" s="351"/>
      <c r="I36" s="351"/>
      <c r="J36" s="351"/>
      <c r="K36" s="351"/>
      <c r="L36" s="351"/>
      <c r="M36" s="351"/>
      <c r="N36" s="351"/>
      <c r="O36" s="351"/>
      <c r="P36" s="351"/>
      <c r="Q36" s="351"/>
      <c r="R36" s="351"/>
      <c r="S36" s="351"/>
    </row>
    <row r="37" spans="1:19">
      <c r="A37" s="426">
        <v>3</v>
      </c>
      <c r="B37" s="407" t="s">
        <v>404</v>
      </c>
      <c r="C37" s="364"/>
      <c r="D37" s="364"/>
      <c r="E37" s="364"/>
      <c r="F37" s="364"/>
      <c r="G37" s="351"/>
      <c r="H37" s="351"/>
      <c r="I37" s="351"/>
      <c r="J37" s="351"/>
      <c r="K37" s="351"/>
      <c r="L37" s="351"/>
      <c r="M37" s="351"/>
      <c r="N37" s="351"/>
      <c r="O37" s="351"/>
      <c r="P37" s="351"/>
      <c r="Q37" s="351"/>
      <c r="R37" s="351"/>
      <c r="S37" s="351"/>
    </row>
    <row r="38" spans="1:19">
      <c r="A38" s="426">
        <v>4</v>
      </c>
      <c r="B38" s="407" t="s">
        <v>405</v>
      </c>
      <c r="C38" s="364"/>
      <c r="D38" s="364"/>
      <c r="E38" s="364"/>
      <c r="F38" s="364"/>
      <c r="G38" s="351"/>
      <c r="H38" s="351"/>
      <c r="I38" s="351"/>
      <c r="J38" s="351"/>
      <c r="K38" s="351"/>
      <c r="L38" s="351"/>
      <c r="M38" s="351"/>
      <c r="N38" s="351"/>
      <c r="O38" s="351"/>
      <c r="P38" s="351"/>
      <c r="Q38" s="351"/>
      <c r="R38" s="351"/>
      <c r="S38" s="351"/>
    </row>
    <row r="39" spans="1:19">
      <c r="A39" s="426">
        <v>5</v>
      </c>
      <c r="B39" s="407" t="s">
        <v>406</v>
      </c>
      <c r="C39" s="364"/>
      <c r="D39" s="364"/>
      <c r="E39" s="364"/>
      <c r="F39" s="364"/>
      <c r="G39" s="351"/>
      <c r="H39" s="351"/>
      <c r="I39" s="351"/>
      <c r="J39" s="351"/>
      <c r="K39" s="351"/>
      <c r="L39" s="351"/>
      <c r="M39" s="351"/>
      <c r="N39" s="351"/>
      <c r="O39" s="351"/>
      <c r="P39" s="351"/>
      <c r="Q39" s="351"/>
      <c r="R39" s="351"/>
      <c r="S39" s="351"/>
    </row>
    <row r="40" spans="1:19">
      <c r="A40" s="426">
        <v>6</v>
      </c>
      <c r="B40" s="407" t="s">
        <v>407</v>
      </c>
      <c r="C40" s="364"/>
      <c r="D40" s="364"/>
      <c r="E40" s="364"/>
      <c r="F40" s="364"/>
      <c r="G40" s="351"/>
      <c r="H40" s="351"/>
      <c r="I40" s="351"/>
      <c r="J40" s="351"/>
      <c r="K40" s="351"/>
      <c r="L40" s="351"/>
      <c r="M40" s="351"/>
      <c r="N40" s="351"/>
      <c r="O40" s="351"/>
      <c r="P40" s="351"/>
      <c r="Q40" s="351"/>
      <c r="R40" s="351"/>
      <c r="S40" s="351"/>
    </row>
    <row r="41" spans="1:19" ht="36">
      <c r="A41" s="426">
        <v>7</v>
      </c>
      <c r="B41" s="407" t="s">
        <v>408</v>
      </c>
      <c r="C41" s="364"/>
      <c r="D41" s="364"/>
      <c r="E41" s="364"/>
      <c r="F41" s="364"/>
      <c r="G41" s="351"/>
      <c r="H41" s="351"/>
      <c r="I41" s="351"/>
      <c r="J41" s="351"/>
      <c r="K41" s="351"/>
      <c r="L41" s="351"/>
      <c r="M41" s="351"/>
      <c r="N41" s="351"/>
      <c r="O41" s="351"/>
      <c r="P41" s="351"/>
      <c r="Q41" s="351"/>
      <c r="R41" s="351"/>
      <c r="S41" s="351"/>
    </row>
    <row r="42" spans="1:19">
      <c r="A42" s="426">
        <v>8</v>
      </c>
      <c r="B42" s="407" t="s">
        <v>409</v>
      </c>
      <c r="C42" s="364"/>
      <c r="D42" s="364"/>
      <c r="E42" s="364"/>
      <c r="F42" s="364"/>
      <c r="G42" s="351"/>
      <c r="H42" s="351"/>
      <c r="I42" s="351"/>
      <c r="J42" s="351"/>
      <c r="K42" s="351"/>
      <c r="L42" s="351"/>
      <c r="M42" s="351"/>
      <c r="N42" s="351"/>
      <c r="O42" s="351"/>
      <c r="P42" s="351"/>
      <c r="Q42" s="351"/>
      <c r="R42" s="351"/>
      <c r="S42" s="351"/>
    </row>
    <row r="43" spans="1:19">
      <c r="A43" s="426">
        <v>9</v>
      </c>
      <c r="B43" s="407" t="s">
        <v>410</v>
      </c>
      <c r="C43" s="364"/>
      <c r="D43" s="364"/>
      <c r="E43" s="364"/>
      <c r="F43" s="364"/>
      <c r="G43" s="351"/>
      <c r="H43" s="351"/>
      <c r="I43" s="351"/>
      <c r="J43" s="351"/>
      <c r="K43" s="351"/>
      <c r="L43" s="351"/>
      <c r="M43" s="351"/>
      <c r="N43" s="351"/>
      <c r="O43" s="351"/>
      <c r="P43" s="351"/>
      <c r="Q43" s="351"/>
      <c r="R43" s="351"/>
      <c r="S43" s="351"/>
    </row>
    <row r="44" spans="1:19">
      <c r="A44" s="426">
        <v>10</v>
      </c>
      <c r="B44" s="407" t="s">
        <v>411</v>
      </c>
      <c r="C44" s="364"/>
      <c r="D44" s="364"/>
      <c r="E44" s="364"/>
      <c r="F44" s="364"/>
      <c r="G44" s="351"/>
      <c r="H44" s="351"/>
      <c r="I44" s="351"/>
      <c r="J44" s="351"/>
      <c r="K44" s="351"/>
      <c r="L44" s="351"/>
      <c r="M44" s="351"/>
      <c r="N44" s="351"/>
      <c r="O44" s="351"/>
      <c r="P44" s="351"/>
      <c r="Q44" s="351"/>
      <c r="R44" s="351"/>
      <c r="S44" s="351"/>
    </row>
    <row r="45" spans="1:19">
      <c r="A45" s="426">
        <v>11</v>
      </c>
      <c r="B45" s="407" t="s">
        <v>411</v>
      </c>
      <c r="C45" s="364"/>
      <c r="D45" s="364"/>
      <c r="E45" s="364"/>
      <c r="F45" s="364"/>
      <c r="G45" s="351"/>
      <c r="H45" s="351"/>
      <c r="I45" s="351"/>
      <c r="J45" s="351"/>
      <c r="K45" s="351"/>
      <c r="L45" s="351"/>
      <c r="M45" s="351"/>
      <c r="N45" s="351"/>
      <c r="O45" s="351"/>
      <c r="P45" s="351"/>
      <c r="Q45" s="351"/>
      <c r="R45" s="351"/>
      <c r="S45" s="351"/>
    </row>
    <row r="46" spans="1:19">
      <c r="A46" s="426">
        <v>12</v>
      </c>
      <c r="B46" s="407" t="s">
        <v>411</v>
      </c>
      <c r="C46" s="364"/>
      <c r="D46" s="364"/>
      <c r="E46" s="364"/>
      <c r="F46" s="364"/>
      <c r="G46" s="351"/>
      <c r="H46" s="351"/>
      <c r="I46" s="351"/>
      <c r="J46" s="351"/>
      <c r="K46" s="351"/>
      <c r="L46" s="351"/>
      <c r="M46" s="351"/>
      <c r="N46" s="351"/>
      <c r="O46" s="351"/>
      <c r="P46" s="351"/>
      <c r="Q46" s="351"/>
      <c r="R46" s="351"/>
      <c r="S46" s="351"/>
    </row>
    <row r="47" spans="1:19">
      <c r="A47" s="426">
        <v>13</v>
      </c>
      <c r="B47" s="407" t="s">
        <v>411</v>
      </c>
      <c r="C47" s="364"/>
      <c r="D47" s="364"/>
      <c r="E47" s="364"/>
      <c r="F47" s="364"/>
      <c r="G47" s="351"/>
      <c r="H47" s="351"/>
      <c r="I47" s="351"/>
      <c r="J47" s="351"/>
      <c r="K47" s="351"/>
      <c r="L47" s="351"/>
      <c r="M47" s="351"/>
      <c r="N47" s="351"/>
      <c r="O47" s="351"/>
      <c r="P47" s="351"/>
      <c r="Q47" s="351"/>
      <c r="R47" s="351"/>
      <c r="S47" s="351"/>
    </row>
    <row r="48" spans="1:19">
      <c r="A48" s="426">
        <v>14</v>
      </c>
      <c r="B48" s="407" t="s">
        <v>411</v>
      </c>
      <c r="C48" s="364"/>
      <c r="D48" s="364"/>
      <c r="E48" s="364"/>
      <c r="F48" s="364"/>
      <c r="G48" s="351"/>
      <c r="H48" s="351"/>
      <c r="I48" s="351"/>
      <c r="J48" s="351"/>
      <c r="K48" s="351"/>
      <c r="L48" s="351"/>
      <c r="M48" s="351"/>
      <c r="N48" s="351"/>
      <c r="O48" s="351"/>
      <c r="P48" s="351"/>
      <c r="Q48" s="351"/>
      <c r="R48" s="351"/>
      <c r="S48" s="351"/>
    </row>
    <row r="49" spans="1:19">
      <c r="A49" s="420"/>
      <c r="B49" s="420" t="s">
        <v>507</v>
      </c>
      <c r="C49" s="366"/>
      <c r="D49" s="366"/>
      <c r="E49" s="366"/>
      <c r="F49" s="366"/>
      <c r="G49" s="417"/>
      <c r="H49" s="417"/>
      <c r="I49" s="417"/>
      <c r="J49" s="417"/>
      <c r="K49" s="417"/>
      <c r="L49" s="417"/>
      <c r="M49" s="417"/>
      <c r="N49" s="417"/>
      <c r="O49" s="417"/>
      <c r="P49" s="417"/>
      <c r="Q49" s="417"/>
      <c r="R49" s="417"/>
      <c r="S49" s="366"/>
    </row>
    <row r="50" spans="1:19" ht="29">
      <c r="A50" s="422" t="s">
        <v>446</v>
      </c>
      <c r="B50" s="422" t="s">
        <v>440</v>
      </c>
      <c r="C50" s="415" t="s">
        <v>370</v>
      </c>
      <c r="D50" s="416" t="s">
        <v>68</v>
      </c>
      <c r="E50" s="416" t="s">
        <v>434</v>
      </c>
      <c r="F50" s="416" t="s">
        <v>435</v>
      </c>
      <c r="G50" s="416" t="s">
        <v>68</v>
      </c>
      <c r="H50" s="416" t="s">
        <v>434</v>
      </c>
      <c r="I50" s="416" t="s">
        <v>435</v>
      </c>
      <c r="J50" s="416" t="s">
        <v>68</v>
      </c>
      <c r="K50" s="416" t="s">
        <v>434</v>
      </c>
      <c r="L50" s="416" t="s">
        <v>435</v>
      </c>
      <c r="M50" s="416" t="s">
        <v>68</v>
      </c>
      <c r="N50" s="416" t="s">
        <v>434</v>
      </c>
      <c r="O50" s="416" t="s">
        <v>435</v>
      </c>
      <c r="P50" s="416" t="s">
        <v>68</v>
      </c>
      <c r="Q50" s="416" t="s">
        <v>434</v>
      </c>
      <c r="R50" s="416" t="s">
        <v>435</v>
      </c>
      <c r="S50" s="416" t="s">
        <v>436</v>
      </c>
    </row>
    <row r="51" spans="1:19">
      <c r="A51" s="426">
        <v>1</v>
      </c>
      <c r="B51" s="419" t="s">
        <v>402</v>
      </c>
      <c r="C51" s="364"/>
      <c r="D51" s="364"/>
      <c r="E51" s="364"/>
      <c r="F51" s="364"/>
      <c r="G51" s="351"/>
      <c r="H51" s="351"/>
      <c r="I51" s="351"/>
      <c r="J51" s="351"/>
      <c r="K51" s="351"/>
      <c r="L51" s="351"/>
      <c r="M51" s="351"/>
      <c r="N51" s="351"/>
      <c r="O51" s="351"/>
      <c r="P51" s="351"/>
      <c r="Q51" s="351"/>
      <c r="R51" s="351"/>
      <c r="S51" s="413"/>
    </row>
    <row r="52" spans="1:19">
      <c r="A52" s="426">
        <v>2</v>
      </c>
      <c r="B52" s="407" t="s">
        <v>570</v>
      </c>
      <c r="C52" s="364"/>
      <c r="D52" s="364"/>
      <c r="E52" s="364"/>
      <c r="F52" s="364"/>
      <c r="G52" s="351"/>
      <c r="H52" s="351"/>
      <c r="I52" s="351"/>
      <c r="J52" s="351"/>
      <c r="K52" s="351"/>
      <c r="L52" s="351"/>
      <c r="M52" s="351"/>
      <c r="N52" s="351"/>
      <c r="O52" s="351"/>
      <c r="P52" s="351"/>
      <c r="Q52" s="351"/>
      <c r="R52" s="351"/>
      <c r="S52" s="413"/>
    </row>
    <row r="53" spans="1:19">
      <c r="A53" s="426">
        <v>3</v>
      </c>
      <c r="B53" s="407" t="s">
        <v>404</v>
      </c>
      <c r="C53" s="364"/>
      <c r="D53" s="364"/>
      <c r="E53" s="364"/>
      <c r="F53" s="364"/>
      <c r="G53" s="351"/>
      <c r="H53" s="351"/>
      <c r="I53" s="351"/>
      <c r="J53" s="351"/>
      <c r="K53" s="351"/>
      <c r="L53" s="351"/>
      <c r="M53" s="351"/>
      <c r="N53" s="351"/>
      <c r="O53" s="351"/>
      <c r="P53" s="351"/>
      <c r="Q53" s="351"/>
      <c r="R53" s="351"/>
      <c r="S53" s="413"/>
    </row>
    <row r="54" spans="1:19">
      <c r="A54" s="426">
        <v>4</v>
      </c>
      <c r="B54" s="407" t="s">
        <v>405</v>
      </c>
      <c r="C54" s="364"/>
      <c r="D54" s="364"/>
      <c r="E54" s="364"/>
      <c r="F54" s="364"/>
      <c r="G54" s="351"/>
      <c r="H54" s="351"/>
      <c r="I54" s="351"/>
      <c r="J54" s="351"/>
      <c r="K54" s="351"/>
      <c r="L54" s="351"/>
      <c r="M54" s="351"/>
      <c r="N54" s="351"/>
      <c r="O54" s="351"/>
      <c r="P54" s="351"/>
      <c r="Q54" s="351"/>
      <c r="R54" s="351"/>
      <c r="S54" s="413"/>
    </row>
    <row r="55" spans="1:19">
      <c r="A55" s="426">
        <v>5</v>
      </c>
      <c r="B55" s="407" t="s">
        <v>406</v>
      </c>
      <c r="C55" s="364"/>
      <c r="D55" s="364"/>
      <c r="E55" s="364"/>
      <c r="F55" s="364"/>
      <c r="G55" s="351"/>
      <c r="H55" s="351"/>
      <c r="I55" s="351"/>
      <c r="J55" s="351"/>
      <c r="K55" s="351"/>
      <c r="L55" s="351"/>
      <c r="M55" s="351"/>
      <c r="N55" s="351"/>
      <c r="O55" s="351"/>
      <c r="P55" s="351"/>
      <c r="Q55" s="351"/>
      <c r="R55" s="351"/>
      <c r="S55" s="413"/>
    </row>
    <row r="56" spans="1:19">
      <c r="A56" s="426">
        <v>6</v>
      </c>
      <c r="B56" s="407" t="s">
        <v>407</v>
      </c>
      <c r="C56" s="364"/>
      <c r="D56" s="364"/>
      <c r="E56" s="364"/>
      <c r="F56" s="364"/>
      <c r="G56" s="351"/>
      <c r="H56" s="351"/>
      <c r="I56" s="351"/>
      <c r="J56" s="351"/>
      <c r="K56" s="351"/>
      <c r="L56" s="351"/>
      <c r="M56" s="351"/>
      <c r="N56" s="351"/>
      <c r="O56" s="351"/>
      <c r="P56" s="351"/>
      <c r="Q56" s="351"/>
      <c r="R56" s="351"/>
      <c r="S56" s="413"/>
    </row>
    <row r="57" spans="1:19" ht="36">
      <c r="A57" s="426">
        <v>7</v>
      </c>
      <c r="B57" s="407" t="s">
        <v>408</v>
      </c>
      <c r="C57" s="364"/>
      <c r="D57" s="364"/>
      <c r="E57" s="364"/>
      <c r="F57" s="364"/>
      <c r="G57" s="351"/>
      <c r="H57" s="351"/>
      <c r="I57" s="351"/>
      <c r="J57" s="351"/>
      <c r="K57" s="351"/>
      <c r="L57" s="351"/>
      <c r="M57" s="351"/>
      <c r="N57" s="351"/>
      <c r="O57" s="351"/>
      <c r="P57" s="351"/>
      <c r="Q57" s="351"/>
      <c r="R57" s="351"/>
      <c r="S57" s="413"/>
    </row>
    <row r="58" spans="1:19">
      <c r="A58" s="426">
        <v>8</v>
      </c>
      <c r="B58" s="407" t="s">
        <v>409</v>
      </c>
      <c r="C58" s="364"/>
      <c r="D58" s="364"/>
      <c r="E58" s="364"/>
      <c r="F58" s="364"/>
      <c r="G58" s="351"/>
      <c r="H58" s="351"/>
      <c r="I58" s="351"/>
      <c r="J58" s="351"/>
      <c r="K58" s="351"/>
      <c r="L58" s="351"/>
      <c r="M58" s="351"/>
      <c r="N58" s="351"/>
      <c r="O58" s="351"/>
      <c r="P58" s="351"/>
      <c r="Q58" s="351"/>
      <c r="R58" s="351"/>
      <c r="S58" s="413"/>
    </row>
    <row r="59" spans="1:19">
      <c r="A59" s="426">
        <v>9</v>
      </c>
      <c r="B59" s="407" t="s">
        <v>410</v>
      </c>
      <c r="C59" s="364"/>
      <c r="D59" s="364"/>
      <c r="E59" s="364"/>
      <c r="F59" s="364"/>
      <c r="G59" s="351"/>
      <c r="H59" s="351"/>
      <c r="I59" s="351"/>
      <c r="J59" s="351"/>
      <c r="K59" s="351"/>
      <c r="L59" s="351"/>
      <c r="M59" s="351"/>
      <c r="N59" s="351"/>
      <c r="O59" s="351"/>
      <c r="P59" s="351"/>
      <c r="Q59" s="351"/>
      <c r="R59" s="351"/>
      <c r="S59" s="413"/>
    </row>
    <row r="60" spans="1:19">
      <c r="A60" s="426">
        <v>10</v>
      </c>
      <c r="B60" s="407" t="s">
        <v>411</v>
      </c>
      <c r="C60" s="364"/>
      <c r="D60" s="364"/>
      <c r="E60" s="364"/>
      <c r="F60" s="364"/>
      <c r="G60" s="351"/>
      <c r="H60" s="351"/>
      <c r="I60" s="351"/>
      <c r="J60" s="351"/>
      <c r="K60" s="351"/>
      <c r="L60" s="351"/>
      <c r="M60" s="351"/>
      <c r="N60" s="351"/>
      <c r="O60" s="351"/>
      <c r="P60" s="351"/>
      <c r="Q60" s="351"/>
      <c r="R60" s="351"/>
      <c r="S60" s="413"/>
    </row>
    <row r="61" spans="1:19">
      <c r="A61" s="426">
        <v>11</v>
      </c>
      <c r="B61" s="407" t="s">
        <v>411</v>
      </c>
      <c r="C61" s="364"/>
      <c r="D61" s="364"/>
      <c r="E61" s="364"/>
      <c r="F61" s="364"/>
      <c r="G61" s="351"/>
      <c r="H61" s="351"/>
      <c r="I61" s="351"/>
      <c r="J61" s="351"/>
      <c r="K61" s="351"/>
      <c r="L61" s="351"/>
      <c r="M61" s="351"/>
      <c r="N61" s="351"/>
      <c r="O61" s="351"/>
      <c r="P61" s="351"/>
      <c r="Q61" s="351"/>
      <c r="R61" s="351"/>
      <c r="S61" s="413"/>
    </row>
    <row r="62" spans="1:19">
      <c r="A62" s="426">
        <v>12</v>
      </c>
      <c r="B62" s="407" t="s">
        <v>411</v>
      </c>
      <c r="C62" s="364"/>
      <c r="D62" s="364"/>
      <c r="E62" s="364"/>
      <c r="F62" s="364"/>
      <c r="G62" s="351"/>
      <c r="H62" s="351"/>
      <c r="I62" s="351"/>
      <c r="J62" s="351"/>
      <c r="K62" s="351"/>
      <c r="L62" s="351"/>
      <c r="M62" s="351"/>
      <c r="N62" s="351"/>
      <c r="O62" s="351"/>
      <c r="P62" s="351"/>
      <c r="Q62" s="351"/>
      <c r="R62" s="351"/>
      <c r="S62" s="413"/>
    </row>
    <row r="63" spans="1:19">
      <c r="A63" s="426">
        <v>13</v>
      </c>
      <c r="B63" s="407" t="s">
        <v>411</v>
      </c>
      <c r="C63" s="364"/>
      <c r="D63" s="364"/>
      <c r="E63" s="364"/>
      <c r="F63" s="364"/>
      <c r="G63" s="351"/>
      <c r="H63" s="351"/>
      <c r="I63" s="351"/>
      <c r="J63" s="351"/>
      <c r="K63" s="351"/>
      <c r="L63" s="351"/>
      <c r="M63" s="351"/>
      <c r="N63" s="351"/>
      <c r="O63" s="351"/>
      <c r="P63" s="351"/>
      <c r="Q63" s="351"/>
      <c r="R63" s="351"/>
      <c r="S63" s="413"/>
    </row>
    <row r="64" spans="1:19">
      <c r="A64" s="426">
        <v>14</v>
      </c>
      <c r="B64" s="407" t="s">
        <v>411</v>
      </c>
      <c r="C64" s="364"/>
      <c r="D64" s="364"/>
      <c r="E64" s="364"/>
      <c r="F64" s="364"/>
      <c r="G64" s="351"/>
      <c r="H64" s="351"/>
      <c r="I64" s="351"/>
      <c r="J64" s="351"/>
      <c r="K64" s="351"/>
      <c r="L64" s="351"/>
      <c r="M64" s="351"/>
      <c r="N64" s="351"/>
      <c r="O64" s="351"/>
      <c r="P64" s="351"/>
      <c r="Q64" s="351"/>
      <c r="R64" s="351"/>
      <c r="S64" s="413"/>
    </row>
    <row r="65" spans="1:19">
      <c r="A65" s="420"/>
      <c r="B65" s="420" t="s">
        <v>508</v>
      </c>
      <c r="C65" s="417"/>
      <c r="D65" s="417"/>
      <c r="E65" s="417"/>
      <c r="F65" s="417"/>
      <c r="G65" s="417"/>
      <c r="H65" s="417"/>
      <c r="I65" s="417"/>
      <c r="J65" s="417"/>
      <c r="K65" s="417"/>
      <c r="L65" s="417"/>
      <c r="M65" s="417"/>
      <c r="N65" s="417"/>
      <c r="O65" s="417"/>
      <c r="P65" s="417"/>
      <c r="Q65" s="417"/>
      <c r="R65" s="417"/>
      <c r="S65" s="366"/>
    </row>
    <row r="66" spans="1:19">
      <c r="A66" s="422" t="s">
        <v>447</v>
      </c>
      <c r="B66" s="422" t="s">
        <v>441</v>
      </c>
      <c r="C66" s="415" t="s">
        <v>370</v>
      </c>
      <c r="D66" s="416" t="s">
        <v>68</v>
      </c>
      <c r="E66" s="416" t="s">
        <v>434</v>
      </c>
      <c r="F66" s="416" t="s">
        <v>435</v>
      </c>
      <c r="G66" s="416" t="s">
        <v>68</v>
      </c>
      <c r="H66" s="416" t="s">
        <v>434</v>
      </c>
      <c r="I66" s="416" t="s">
        <v>435</v>
      </c>
      <c r="J66" s="416" t="s">
        <v>68</v>
      </c>
      <c r="K66" s="416" t="s">
        <v>434</v>
      </c>
      <c r="L66" s="416" t="s">
        <v>435</v>
      </c>
      <c r="M66" s="416" t="s">
        <v>68</v>
      </c>
      <c r="N66" s="416" t="s">
        <v>434</v>
      </c>
      <c r="O66" s="416" t="s">
        <v>435</v>
      </c>
      <c r="P66" s="416" t="s">
        <v>68</v>
      </c>
      <c r="Q66" s="416" t="s">
        <v>434</v>
      </c>
      <c r="R66" s="416" t="s">
        <v>435</v>
      </c>
      <c r="S66" s="416" t="s">
        <v>436</v>
      </c>
    </row>
    <row r="67" spans="1:19">
      <c r="A67" s="426">
        <v>1</v>
      </c>
      <c r="B67" s="419" t="s">
        <v>402</v>
      </c>
      <c r="C67" s="364"/>
      <c r="D67" s="364"/>
      <c r="E67" s="364"/>
      <c r="F67" s="364"/>
      <c r="G67" s="351"/>
      <c r="H67" s="351"/>
      <c r="I67" s="351"/>
      <c r="J67" s="351"/>
      <c r="K67" s="351"/>
      <c r="L67" s="351"/>
      <c r="M67" s="351"/>
      <c r="N67" s="351"/>
      <c r="O67" s="351"/>
      <c r="P67" s="351"/>
      <c r="Q67" s="351"/>
      <c r="R67" s="351"/>
      <c r="S67" s="413"/>
    </row>
    <row r="68" spans="1:19">
      <c r="A68" s="426">
        <v>2</v>
      </c>
      <c r="B68" s="407" t="s">
        <v>570</v>
      </c>
      <c r="C68" s="364"/>
      <c r="D68" s="364"/>
      <c r="E68" s="364"/>
      <c r="F68" s="364"/>
      <c r="G68" s="351"/>
      <c r="H68" s="351"/>
      <c r="I68" s="351"/>
      <c r="J68" s="351"/>
      <c r="K68" s="351"/>
      <c r="L68" s="351"/>
      <c r="M68" s="351"/>
      <c r="N68" s="351"/>
      <c r="O68" s="351"/>
      <c r="P68" s="351"/>
      <c r="Q68" s="351"/>
      <c r="R68" s="351"/>
      <c r="S68" s="413"/>
    </row>
    <row r="69" spans="1:19">
      <c r="A69" s="426">
        <v>3</v>
      </c>
      <c r="B69" s="407" t="s">
        <v>404</v>
      </c>
      <c r="C69" s="364"/>
      <c r="D69" s="364"/>
      <c r="E69" s="364"/>
      <c r="F69" s="364"/>
      <c r="G69" s="351"/>
      <c r="H69" s="351"/>
      <c r="I69" s="351"/>
      <c r="J69" s="351"/>
      <c r="K69" s="351"/>
      <c r="L69" s="351"/>
      <c r="M69" s="351"/>
      <c r="N69" s="351"/>
      <c r="O69" s="351"/>
      <c r="P69" s="351"/>
      <c r="Q69" s="351"/>
      <c r="R69" s="351"/>
      <c r="S69" s="413"/>
    </row>
    <row r="70" spans="1:19">
      <c r="A70" s="426">
        <v>4</v>
      </c>
      <c r="B70" s="407" t="s">
        <v>405</v>
      </c>
      <c r="C70" s="364"/>
      <c r="D70" s="364"/>
      <c r="E70" s="364"/>
      <c r="F70" s="364"/>
      <c r="G70" s="351"/>
      <c r="H70" s="351"/>
      <c r="I70" s="351"/>
      <c r="J70" s="351"/>
      <c r="K70" s="351"/>
      <c r="L70" s="351"/>
      <c r="M70" s="351"/>
      <c r="N70" s="351"/>
      <c r="O70" s="351"/>
      <c r="P70" s="351"/>
      <c r="Q70" s="351"/>
      <c r="R70" s="351"/>
      <c r="S70" s="413"/>
    </row>
    <row r="71" spans="1:19">
      <c r="A71" s="426">
        <v>5</v>
      </c>
      <c r="B71" s="407" t="s">
        <v>406</v>
      </c>
      <c r="C71" s="364"/>
      <c r="D71" s="364"/>
      <c r="E71" s="364"/>
      <c r="F71" s="364"/>
      <c r="G71" s="351"/>
      <c r="H71" s="351"/>
      <c r="I71" s="351"/>
      <c r="J71" s="351"/>
      <c r="K71" s="351"/>
      <c r="L71" s="351"/>
      <c r="M71" s="351"/>
      <c r="N71" s="351"/>
      <c r="O71" s="351"/>
      <c r="P71" s="351"/>
      <c r="Q71" s="351"/>
      <c r="R71" s="351"/>
      <c r="S71" s="413"/>
    </row>
    <row r="72" spans="1:19">
      <c r="A72" s="426">
        <v>6</v>
      </c>
      <c r="B72" s="407" t="s">
        <v>407</v>
      </c>
      <c r="C72" s="364"/>
      <c r="D72" s="364"/>
      <c r="E72" s="364"/>
      <c r="F72" s="364"/>
      <c r="G72" s="351"/>
      <c r="H72" s="351"/>
      <c r="I72" s="351"/>
      <c r="J72" s="351"/>
      <c r="K72" s="351"/>
      <c r="L72" s="351"/>
      <c r="M72" s="351"/>
      <c r="N72" s="351"/>
      <c r="O72" s="351"/>
      <c r="P72" s="351"/>
      <c r="Q72" s="351"/>
      <c r="R72" s="351"/>
      <c r="S72" s="413"/>
    </row>
    <row r="73" spans="1:19" ht="36">
      <c r="A73" s="426">
        <v>7</v>
      </c>
      <c r="B73" s="407" t="s">
        <v>408</v>
      </c>
      <c r="C73" s="364"/>
      <c r="D73" s="364"/>
      <c r="E73" s="364"/>
      <c r="F73" s="364"/>
      <c r="G73" s="351"/>
      <c r="H73" s="351"/>
      <c r="I73" s="351"/>
      <c r="J73" s="351"/>
      <c r="K73" s="351"/>
      <c r="L73" s="351"/>
      <c r="M73" s="351"/>
      <c r="N73" s="351"/>
      <c r="O73" s="351"/>
      <c r="P73" s="351"/>
      <c r="Q73" s="351"/>
      <c r="R73" s="351"/>
      <c r="S73" s="413"/>
    </row>
    <row r="74" spans="1:19">
      <c r="A74" s="426">
        <v>8</v>
      </c>
      <c r="B74" s="407" t="s">
        <v>409</v>
      </c>
      <c r="C74" s="364"/>
      <c r="D74" s="364"/>
      <c r="E74" s="364"/>
      <c r="F74" s="364"/>
      <c r="G74" s="351"/>
      <c r="H74" s="351"/>
      <c r="I74" s="351"/>
      <c r="J74" s="351"/>
      <c r="K74" s="351"/>
      <c r="L74" s="351"/>
      <c r="M74" s="351"/>
      <c r="N74" s="351"/>
      <c r="O74" s="351"/>
      <c r="P74" s="351"/>
      <c r="Q74" s="351"/>
      <c r="R74" s="351"/>
      <c r="S74" s="413"/>
    </row>
    <row r="75" spans="1:19">
      <c r="A75" s="426">
        <v>9</v>
      </c>
      <c r="B75" s="407" t="s">
        <v>410</v>
      </c>
      <c r="C75" s="364"/>
      <c r="D75" s="364"/>
      <c r="E75" s="364"/>
      <c r="F75" s="364"/>
      <c r="G75" s="351"/>
      <c r="H75" s="351"/>
      <c r="I75" s="351"/>
      <c r="J75" s="351"/>
      <c r="K75" s="351"/>
      <c r="L75" s="351"/>
      <c r="M75" s="351"/>
      <c r="N75" s="351"/>
      <c r="O75" s="351"/>
      <c r="P75" s="351"/>
      <c r="Q75" s="351"/>
      <c r="R75" s="351"/>
      <c r="S75" s="413"/>
    </row>
    <row r="76" spans="1:19">
      <c r="A76" s="426">
        <v>10</v>
      </c>
      <c r="B76" s="407" t="s">
        <v>411</v>
      </c>
      <c r="C76" s="364"/>
      <c r="D76" s="364"/>
      <c r="E76" s="364"/>
      <c r="F76" s="364"/>
      <c r="G76" s="351"/>
      <c r="H76" s="351"/>
      <c r="I76" s="351"/>
      <c r="J76" s="351"/>
      <c r="K76" s="351"/>
      <c r="L76" s="351"/>
      <c r="M76" s="351"/>
      <c r="N76" s="351"/>
      <c r="O76" s="351"/>
      <c r="P76" s="351"/>
      <c r="Q76" s="351"/>
      <c r="R76" s="351"/>
      <c r="S76" s="413"/>
    </row>
    <row r="77" spans="1:19">
      <c r="A77" s="426">
        <v>11</v>
      </c>
      <c r="B77" s="407" t="s">
        <v>411</v>
      </c>
      <c r="C77" s="364"/>
      <c r="D77" s="364"/>
      <c r="E77" s="364"/>
      <c r="F77" s="364"/>
      <c r="G77" s="351"/>
      <c r="H77" s="351"/>
      <c r="I77" s="351"/>
      <c r="J77" s="351"/>
      <c r="K77" s="351"/>
      <c r="L77" s="351"/>
      <c r="M77" s="351"/>
      <c r="N77" s="351"/>
      <c r="O77" s="351"/>
      <c r="P77" s="351"/>
      <c r="Q77" s="351"/>
      <c r="R77" s="351"/>
      <c r="S77" s="413"/>
    </row>
    <row r="78" spans="1:19">
      <c r="A78" s="426">
        <v>12</v>
      </c>
      <c r="B78" s="407" t="s">
        <v>411</v>
      </c>
      <c r="C78" s="364"/>
      <c r="D78" s="364"/>
      <c r="E78" s="364"/>
      <c r="F78" s="364"/>
      <c r="G78" s="351"/>
      <c r="H78" s="351"/>
      <c r="I78" s="351"/>
      <c r="J78" s="351"/>
      <c r="K78" s="351"/>
      <c r="L78" s="351"/>
      <c r="M78" s="351"/>
      <c r="N78" s="351"/>
      <c r="O78" s="351"/>
      <c r="P78" s="351"/>
      <c r="Q78" s="351"/>
      <c r="R78" s="351"/>
      <c r="S78" s="413"/>
    </row>
    <row r="79" spans="1:19">
      <c r="A79" s="426">
        <v>13</v>
      </c>
      <c r="B79" s="407" t="s">
        <v>411</v>
      </c>
      <c r="C79" s="364"/>
      <c r="D79" s="364"/>
      <c r="E79" s="364"/>
      <c r="F79" s="364"/>
      <c r="G79" s="351"/>
      <c r="H79" s="351"/>
      <c r="I79" s="351"/>
      <c r="J79" s="351"/>
      <c r="K79" s="351"/>
      <c r="L79" s="351"/>
      <c r="M79" s="351"/>
      <c r="N79" s="351"/>
      <c r="O79" s="351"/>
      <c r="P79" s="351"/>
      <c r="Q79" s="351"/>
      <c r="R79" s="351"/>
      <c r="S79" s="413"/>
    </row>
    <row r="80" spans="1:19">
      <c r="A80" s="426">
        <v>14</v>
      </c>
      <c r="B80" s="407" t="s">
        <v>411</v>
      </c>
      <c r="C80" s="364"/>
      <c r="D80" s="364"/>
      <c r="E80" s="364"/>
      <c r="F80" s="364"/>
      <c r="G80" s="351"/>
      <c r="H80" s="351"/>
      <c r="I80" s="351"/>
      <c r="J80" s="351"/>
      <c r="K80" s="351"/>
      <c r="L80" s="351"/>
      <c r="M80" s="351"/>
      <c r="N80" s="351"/>
      <c r="O80" s="351"/>
      <c r="P80" s="351"/>
      <c r="Q80" s="351"/>
      <c r="R80" s="351"/>
      <c r="S80" s="413"/>
    </row>
    <row r="81" spans="1:19">
      <c r="A81" s="420"/>
      <c r="B81" s="420" t="s">
        <v>509</v>
      </c>
      <c r="C81" s="417"/>
      <c r="D81" s="417"/>
      <c r="E81" s="417"/>
      <c r="F81" s="417"/>
      <c r="G81" s="417"/>
      <c r="H81" s="417"/>
      <c r="I81" s="417"/>
      <c r="J81" s="417"/>
      <c r="K81" s="417"/>
      <c r="L81" s="417"/>
      <c r="M81" s="417"/>
      <c r="N81" s="417"/>
      <c r="O81" s="417"/>
      <c r="P81" s="417"/>
      <c r="Q81" s="417"/>
      <c r="R81" s="417"/>
      <c r="S81" s="366"/>
    </row>
    <row r="82" spans="1:19" ht="29">
      <c r="A82" s="472"/>
      <c r="B82" s="472" t="s">
        <v>439</v>
      </c>
      <c r="C82" s="440"/>
      <c r="D82" s="440"/>
      <c r="E82" s="440"/>
      <c r="F82" s="440"/>
      <c r="G82" s="440"/>
      <c r="H82" s="440"/>
      <c r="I82" s="440"/>
      <c r="J82" s="440"/>
      <c r="K82" s="440"/>
      <c r="L82" s="440"/>
      <c r="M82" s="440"/>
      <c r="N82" s="440"/>
      <c r="O82" s="440"/>
      <c r="P82" s="440"/>
      <c r="Q82" s="440"/>
      <c r="R82" s="440"/>
      <c r="S82" s="440"/>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6">
    <mergeCell ref="S1:S2"/>
    <mergeCell ref="J1:L1"/>
    <mergeCell ref="M1:O1"/>
    <mergeCell ref="P1:R1"/>
    <mergeCell ref="D1:F1"/>
    <mergeCell ref="G1:I1"/>
  </mergeCells>
  <pageMargins left="0.24" right="0.24" top="0.75" bottom="0.75" header="0.3" footer="0.3"/>
  <pageSetup paperSize="9" scale="53" fitToHeight="3" orientation="landscape" r:id="rId2"/>
  <headerFooter>
    <oddHeader>&amp;L&amp;"-,Regular"&amp;11Bank of Bhutan&amp;C&amp;"-,Regular"&amp;11Bill of Materials&amp;R&amp;A</oddHeader>
    <oddFooter>&amp;CPage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V82"/>
  <sheetViews>
    <sheetView zoomScaleNormal="100" workbookViewId="0">
      <selection activeCell="B13" sqref="B13"/>
    </sheetView>
  </sheetViews>
  <sheetFormatPr defaultColWidth="9.1796875" defaultRowHeight="14.5"/>
  <cols>
    <col min="1" max="1" width="3.1796875" style="446" bestFit="1" customWidth="1"/>
    <col min="2" max="2" width="30.453125" style="361" customWidth="1"/>
    <col min="3" max="3" width="11" style="361" customWidth="1"/>
    <col min="4" max="4" width="16.453125" style="361" customWidth="1"/>
    <col min="5" max="5" width="17.54296875" style="361" customWidth="1"/>
    <col min="6" max="6" width="11.54296875" style="361" customWidth="1"/>
    <col min="7" max="7" width="15" style="361" customWidth="1"/>
    <col min="8" max="8" width="18.453125" style="361" customWidth="1"/>
    <col min="9" max="9" width="10.54296875" style="361" customWidth="1"/>
    <col min="10" max="10" width="15.54296875" style="361" customWidth="1"/>
    <col min="11" max="11" width="18.453125" style="361" customWidth="1"/>
    <col min="12" max="12" width="11.453125" style="361" customWidth="1"/>
    <col min="13" max="19" width="15.81640625" style="361" customWidth="1"/>
    <col min="20" max="20" width="18.453125" style="361" customWidth="1"/>
    <col min="21" max="21" width="11.453125" style="361" customWidth="1"/>
    <col min="22" max="22" width="15.54296875" style="361" customWidth="1"/>
    <col min="23" max="23" width="17.81640625" style="361" customWidth="1"/>
    <col min="24" max="24" width="21.1796875" style="361" customWidth="1"/>
    <col min="25" max="16384" width="9.1796875" style="361"/>
  </cols>
  <sheetData>
    <row r="1" spans="1:52" ht="30" customHeight="1">
      <c r="A1" s="431" t="s">
        <v>138</v>
      </c>
      <c r="B1" s="431" t="s">
        <v>63</v>
      </c>
      <c r="C1" s="429" t="s">
        <v>393</v>
      </c>
      <c r="D1" s="429" t="s">
        <v>494</v>
      </c>
      <c r="E1" s="429" t="s">
        <v>449</v>
      </c>
      <c r="F1" s="541" t="s">
        <v>450</v>
      </c>
      <c r="G1" s="541"/>
      <c r="H1" s="386"/>
      <c r="I1" s="386"/>
      <c r="J1" s="386"/>
      <c r="K1" s="386"/>
      <c r="L1" s="386"/>
      <c r="M1" s="386"/>
      <c r="N1" s="386"/>
      <c r="O1" s="386"/>
      <c r="P1" s="386"/>
      <c r="Q1" s="386"/>
      <c r="R1" s="386"/>
      <c r="S1" s="386"/>
      <c r="T1" s="386"/>
      <c r="U1" s="386"/>
      <c r="V1" s="386"/>
      <c r="W1" s="386"/>
    </row>
    <row r="2" spans="1:52">
      <c r="A2" s="432" t="s">
        <v>495</v>
      </c>
      <c r="B2" s="432" t="s">
        <v>500</v>
      </c>
      <c r="C2" s="432"/>
      <c r="D2" s="432"/>
      <c r="E2" s="432"/>
      <c r="F2" s="432"/>
      <c r="G2" s="432"/>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6"/>
      <c r="AG2" s="386"/>
      <c r="AH2" s="386"/>
      <c r="AI2" s="386"/>
      <c r="AJ2" s="386"/>
      <c r="AK2" s="386"/>
      <c r="AL2" s="386"/>
      <c r="AM2" s="386"/>
      <c r="AN2" s="386"/>
      <c r="AO2" s="386"/>
      <c r="AP2" s="386"/>
      <c r="AQ2" s="386"/>
      <c r="AR2" s="386"/>
      <c r="AS2" s="386"/>
      <c r="AT2" s="386"/>
      <c r="AU2" s="386"/>
      <c r="AV2" s="386"/>
      <c r="AW2" s="386"/>
      <c r="AX2" s="386"/>
      <c r="AY2" s="386"/>
      <c r="AZ2" s="386"/>
    </row>
    <row r="3" spans="1:52">
      <c r="A3" s="425">
        <v>1</v>
      </c>
      <c r="B3" s="403" t="s">
        <v>402</v>
      </c>
      <c r="C3" s="385"/>
      <c r="D3" s="385"/>
      <c r="E3" s="385"/>
      <c r="F3" s="385"/>
      <c r="G3" s="385"/>
      <c r="H3" s="386"/>
      <c r="I3" s="386"/>
      <c r="J3" s="386"/>
      <c r="K3" s="386"/>
      <c r="L3" s="386"/>
      <c r="M3" s="386"/>
      <c r="N3" s="386"/>
      <c r="O3" s="386"/>
      <c r="P3" s="386"/>
      <c r="Q3" s="386"/>
      <c r="R3" s="386"/>
      <c r="S3" s="386"/>
      <c r="T3" s="386"/>
      <c r="U3" s="386"/>
      <c r="V3" s="386"/>
      <c r="W3" s="386"/>
      <c r="X3" s="386"/>
      <c r="Y3" s="386"/>
      <c r="Z3" s="386"/>
      <c r="AA3" s="386"/>
      <c r="AB3" s="386"/>
      <c r="AC3" s="386"/>
      <c r="AD3" s="386"/>
      <c r="AE3" s="386"/>
      <c r="AF3" s="386"/>
      <c r="AG3" s="386"/>
      <c r="AH3" s="386"/>
      <c r="AI3" s="386"/>
      <c r="AJ3" s="386"/>
      <c r="AK3" s="386"/>
      <c r="AL3" s="386"/>
      <c r="AM3" s="386"/>
      <c r="AN3" s="386"/>
      <c r="AO3" s="386"/>
      <c r="AP3" s="386"/>
      <c r="AQ3" s="386"/>
      <c r="AR3" s="386"/>
      <c r="AS3" s="386"/>
      <c r="AT3" s="386"/>
      <c r="AU3" s="386"/>
      <c r="AV3" s="386"/>
      <c r="AW3" s="386"/>
      <c r="AX3" s="386"/>
      <c r="AY3" s="386"/>
      <c r="AZ3" s="386"/>
    </row>
    <row r="4" spans="1:52">
      <c r="A4" s="425">
        <v>2</v>
      </c>
      <c r="B4" s="403" t="s">
        <v>570</v>
      </c>
      <c r="C4" s="385"/>
      <c r="D4" s="385"/>
      <c r="E4" s="385"/>
      <c r="F4" s="385"/>
      <c r="G4" s="385"/>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c r="AK4" s="386"/>
      <c r="AL4" s="386"/>
      <c r="AM4" s="386"/>
      <c r="AN4" s="386"/>
      <c r="AO4" s="386"/>
      <c r="AP4" s="386"/>
      <c r="AQ4" s="386"/>
      <c r="AR4" s="386"/>
      <c r="AS4" s="386"/>
      <c r="AT4" s="386"/>
      <c r="AU4" s="386"/>
      <c r="AV4" s="386"/>
      <c r="AW4" s="386"/>
      <c r="AX4" s="386"/>
      <c r="AY4" s="386"/>
      <c r="AZ4" s="386"/>
    </row>
    <row r="5" spans="1:52">
      <c r="A5" s="425">
        <v>3</v>
      </c>
      <c r="B5" s="403" t="s">
        <v>404</v>
      </c>
      <c r="C5" s="385"/>
      <c r="D5" s="385"/>
      <c r="E5" s="385"/>
      <c r="F5" s="385"/>
      <c r="G5" s="385"/>
      <c r="H5" s="386"/>
      <c r="I5" s="386"/>
      <c r="J5" s="386"/>
      <c r="K5" s="386"/>
      <c r="L5" s="386"/>
      <c r="M5" s="386"/>
      <c r="N5" s="386"/>
      <c r="O5" s="386"/>
      <c r="P5" s="386"/>
      <c r="Q5" s="386"/>
      <c r="R5" s="386"/>
      <c r="S5" s="386"/>
      <c r="T5" s="386"/>
      <c r="U5" s="386"/>
      <c r="V5" s="386"/>
      <c r="W5" s="386"/>
    </row>
    <row r="6" spans="1:52">
      <c r="A6" s="425">
        <v>4</v>
      </c>
      <c r="B6" s="403" t="s">
        <v>405</v>
      </c>
      <c r="C6" s="385"/>
      <c r="D6" s="385"/>
      <c r="E6" s="385"/>
      <c r="F6" s="385"/>
      <c r="G6" s="385"/>
      <c r="H6" s="386"/>
      <c r="I6" s="386"/>
      <c r="J6" s="386"/>
      <c r="K6" s="386"/>
      <c r="L6" s="386"/>
      <c r="M6" s="386"/>
      <c r="N6" s="386"/>
      <c r="O6" s="386"/>
      <c r="P6" s="386"/>
      <c r="Q6" s="386"/>
      <c r="R6" s="386"/>
      <c r="S6" s="386"/>
      <c r="T6" s="386"/>
      <c r="U6" s="386"/>
      <c r="V6" s="386"/>
      <c r="W6" s="386"/>
    </row>
    <row r="7" spans="1:52">
      <c r="A7" s="425">
        <v>5</v>
      </c>
      <c r="B7" s="403" t="s">
        <v>406</v>
      </c>
      <c r="C7" s="385"/>
      <c r="D7" s="385"/>
      <c r="E7" s="385"/>
      <c r="F7" s="385"/>
      <c r="G7" s="385"/>
      <c r="H7" s="386"/>
      <c r="I7" s="386"/>
      <c r="J7" s="386"/>
      <c r="K7" s="386"/>
      <c r="L7" s="386"/>
      <c r="M7" s="386"/>
      <c r="N7" s="386"/>
      <c r="O7" s="386"/>
      <c r="P7" s="386"/>
      <c r="Q7" s="386"/>
      <c r="R7" s="386"/>
      <c r="S7" s="386"/>
      <c r="T7" s="386"/>
      <c r="U7" s="386"/>
      <c r="V7" s="386"/>
      <c r="W7" s="386"/>
    </row>
    <row r="8" spans="1:52">
      <c r="A8" s="425">
        <v>6</v>
      </c>
      <c r="B8" s="403" t="s">
        <v>407</v>
      </c>
      <c r="C8" s="385"/>
      <c r="D8" s="385"/>
      <c r="E8" s="385"/>
      <c r="F8" s="385"/>
      <c r="G8" s="385"/>
      <c r="H8" s="386"/>
      <c r="I8" s="386"/>
      <c r="J8" s="386"/>
      <c r="K8" s="386"/>
      <c r="L8" s="386"/>
      <c r="M8" s="386"/>
      <c r="N8" s="386"/>
      <c r="O8" s="386"/>
      <c r="P8" s="386"/>
      <c r="Q8" s="386"/>
      <c r="R8" s="386"/>
      <c r="S8" s="386"/>
      <c r="T8" s="386"/>
      <c r="U8" s="386"/>
      <c r="V8" s="386"/>
      <c r="W8" s="386"/>
    </row>
    <row r="9" spans="1:52" ht="36">
      <c r="A9" s="425">
        <v>7</v>
      </c>
      <c r="B9" s="403" t="s">
        <v>408</v>
      </c>
      <c r="C9" s="385"/>
      <c r="D9" s="385"/>
      <c r="E9" s="385"/>
      <c r="F9" s="385"/>
      <c r="G9" s="385"/>
      <c r="H9" s="386"/>
      <c r="I9" s="386"/>
      <c r="J9" s="386"/>
      <c r="K9" s="386"/>
      <c r="L9" s="386"/>
      <c r="M9" s="386"/>
      <c r="N9" s="386"/>
      <c r="O9" s="386"/>
      <c r="P9" s="386"/>
      <c r="Q9" s="386"/>
      <c r="R9" s="386"/>
      <c r="S9" s="386"/>
      <c r="T9" s="386"/>
      <c r="U9" s="386"/>
      <c r="V9" s="386"/>
      <c r="W9" s="386"/>
    </row>
    <row r="10" spans="1:52">
      <c r="A10" s="425">
        <v>8</v>
      </c>
      <c r="B10" s="403" t="s">
        <v>409</v>
      </c>
      <c r="C10" s="385"/>
      <c r="D10" s="385"/>
      <c r="E10" s="385"/>
      <c r="F10" s="385"/>
      <c r="G10" s="385"/>
      <c r="H10" s="386"/>
      <c r="I10" s="386"/>
      <c r="J10" s="386"/>
      <c r="K10" s="386"/>
      <c r="L10" s="386"/>
      <c r="M10" s="386"/>
      <c r="N10" s="386"/>
      <c r="O10" s="386"/>
      <c r="P10" s="386"/>
      <c r="Q10" s="386"/>
      <c r="R10" s="386"/>
      <c r="S10" s="386"/>
      <c r="T10" s="386"/>
      <c r="U10" s="386"/>
      <c r="V10" s="386"/>
      <c r="W10" s="386"/>
    </row>
    <row r="11" spans="1:52">
      <c r="A11" s="425">
        <v>9</v>
      </c>
      <c r="B11" s="403" t="s">
        <v>410</v>
      </c>
      <c r="C11" s="385"/>
      <c r="D11" s="385"/>
      <c r="E11" s="385"/>
      <c r="F11" s="385"/>
      <c r="G11" s="385"/>
      <c r="H11" s="386"/>
      <c r="I11" s="386"/>
      <c r="J11" s="386"/>
      <c r="K11" s="386"/>
      <c r="L11" s="386"/>
      <c r="M11" s="386"/>
      <c r="N11" s="386"/>
      <c r="O11" s="386"/>
      <c r="P11" s="386"/>
      <c r="Q11" s="386"/>
      <c r="R11" s="386"/>
      <c r="S11" s="386"/>
      <c r="T11" s="386"/>
      <c r="U11" s="386"/>
      <c r="V11" s="386"/>
      <c r="W11" s="386"/>
    </row>
    <row r="12" spans="1:52">
      <c r="A12" s="425">
        <v>10</v>
      </c>
      <c r="B12" s="403" t="s">
        <v>424</v>
      </c>
      <c r="C12" s="385"/>
      <c r="D12" s="385"/>
      <c r="E12" s="385"/>
      <c r="F12" s="385"/>
      <c r="G12" s="385"/>
      <c r="H12" s="386"/>
      <c r="I12" s="386"/>
      <c r="J12" s="386"/>
      <c r="K12" s="386"/>
      <c r="L12" s="386"/>
      <c r="M12" s="386"/>
      <c r="N12" s="386"/>
      <c r="O12" s="386"/>
      <c r="P12" s="386"/>
      <c r="Q12" s="386"/>
      <c r="R12" s="386"/>
      <c r="S12" s="386"/>
      <c r="T12" s="386"/>
      <c r="U12" s="386"/>
      <c r="V12" s="386"/>
      <c r="W12" s="386"/>
    </row>
    <row r="13" spans="1:52">
      <c r="A13" s="425">
        <v>11</v>
      </c>
      <c r="B13" s="403" t="s">
        <v>425</v>
      </c>
      <c r="C13" s="385"/>
      <c r="D13" s="385"/>
      <c r="E13" s="385"/>
      <c r="F13" s="385"/>
      <c r="G13" s="385"/>
      <c r="H13" s="386"/>
      <c r="I13" s="386"/>
      <c r="J13" s="386"/>
      <c r="K13" s="386"/>
      <c r="L13" s="386"/>
      <c r="M13" s="386"/>
      <c r="N13" s="386"/>
      <c r="O13" s="386"/>
      <c r="P13" s="386"/>
      <c r="Q13" s="386"/>
      <c r="R13" s="386"/>
      <c r="S13" s="386"/>
      <c r="T13" s="386"/>
      <c r="U13" s="386"/>
      <c r="V13" s="386"/>
      <c r="W13" s="386"/>
    </row>
    <row r="14" spans="1:52">
      <c r="A14" s="425">
        <v>12</v>
      </c>
      <c r="B14" s="481" t="s">
        <v>411</v>
      </c>
      <c r="C14" s="385"/>
      <c r="D14" s="385"/>
      <c r="E14" s="385"/>
      <c r="F14" s="385"/>
      <c r="G14" s="385"/>
      <c r="H14" s="386"/>
      <c r="I14" s="386"/>
      <c r="J14" s="386"/>
      <c r="K14" s="386"/>
      <c r="L14" s="386"/>
      <c r="M14" s="386"/>
      <c r="N14" s="386"/>
      <c r="O14" s="386"/>
      <c r="P14" s="386"/>
      <c r="Q14" s="386"/>
      <c r="R14" s="386"/>
      <c r="S14" s="386"/>
      <c r="T14" s="386"/>
      <c r="U14" s="386"/>
      <c r="V14" s="386"/>
      <c r="W14" s="386"/>
    </row>
    <row r="15" spans="1:52">
      <c r="A15" s="425">
        <v>13</v>
      </c>
      <c r="B15" s="481" t="s">
        <v>411</v>
      </c>
      <c r="C15" s="385"/>
      <c r="D15" s="385"/>
      <c r="E15" s="385"/>
      <c r="F15" s="385"/>
      <c r="G15" s="385"/>
      <c r="H15" s="386"/>
      <c r="I15" s="386"/>
      <c r="J15" s="386"/>
      <c r="K15" s="386"/>
      <c r="L15" s="386"/>
      <c r="M15" s="386"/>
      <c r="N15" s="386"/>
      <c r="O15" s="386"/>
      <c r="P15" s="386"/>
      <c r="Q15" s="386"/>
      <c r="R15" s="386"/>
      <c r="S15" s="386"/>
      <c r="T15" s="386"/>
      <c r="U15" s="386"/>
      <c r="V15" s="386"/>
      <c r="W15" s="386"/>
    </row>
    <row r="16" spans="1:52">
      <c r="A16" s="425">
        <v>14</v>
      </c>
      <c r="B16" s="481" t="s">
        <v>411</v>
      </c>
      <c r="C16" s="385"/>
      <c r="D16" s="385"/>
      <c r="E16" s="385"/>
      <c r="F16" s="385"/>
      <c r="G16" s="385"/>
      <c r="H16" s="386"/>
      <c r="I16" s="386"/>
      <c r="J16" s="386"/>
      <c r="K16" s="386"/>
      <c r="L16" s="386"/>
      <c r="M16" s="386"/>
      <c r="N16" s="386"/>
      <c r="O16" s="386"/>
      <c r="P16" s="386"/>
      <c r="Q16" s="386"/>
      <c r="R16" s="386"/>
      <c r="S16" s="386"/>
      <c r="T16" s="386"/>
      <c r="U16" s="386"/>
      <c r="V16" s="386"/>
      <c r="W16" s="386"/>
    </row>
    <row r="17" spans="1:23">
      <c r="A17" s="482"/>
      <c r="B17" s="482" t="s">
        <v>518</v>
      </c>
      <c r="C17" s="483"/>
      <c r="D17" s="483"/>
      <c r="E17" s="483"/>
      <c r="F17" s="483"/>
      <c r="G17" s="483"/>
      <c r="H17" s="386"/>
      <c r="I17" s="386"/>
      <c r="J17" s="386"/>
      <c r="K17" s="386"/>
      <c r="L17" s="386"/>
      <c r="M17" s="386"/>
      <c r="N17" s="386"/>
      <c r="O17" s="386"/>
      <c r="P17" s="386"/>
      <c r="Q17" s="386"/>
      <c r="R17" s="386"/>
      <c r="S17" s="386"/>
      <c r="T17" s="386"/>
      <c r="U17" s="386"/>
      <c r="V17" s="386"/>
      <c r="W17" s="386"/>
    </row>
    <row r="18" spans="1:23">
      <c r="A18" s="432" t="s">
        <v>496</v>
      </c>
      <c r="B18" s="432" t="s">
        <v>501</v>
      </c>
      <c r="C18" s="432"/>
      <c r="D18" s="432"/>
      <c r="E18" s="432"/>
      <c r="F18" s="432"/>
      <c r="G18" s="432"/>
      <c r="H18" s="386"/>
      <c r="I18" s="386"/>
      <c r="J18" s="386"/>
      <c r="K18" s="386"/>
      <c r="L18" s="386"/>
      <c r="M18" s="386"/>
      <c r="N18" s="386"/>
      <c r="O18" s="386"/>
      <c r="P18" s="386"/>
      <c r="Q18" s="386"/>
      <c r="R18" s="386"/>
      <c r="S18" s="386"/>
      <c r="T18" s="386"/>
      <c r="U18" s="386"/>
      <c r="V18" s="386"/>
      <c r="W18" s="386"/>
    </row>
    <row r="19" spans="1:23">
      <c r="A19" s="425">
        <v>1</v>
      </c>
      <c r="B19" s="403" t="s">
        <v>402</v>
      </c>
      <c r="C19" s="385"/>
      <c r="D19" s="385"/>
      <c r="E19" s="385"/>
      <c r="F19" s="385"/>
      <c r="G19" s="385"/>
      <c r="H19" s="386"/>
      <c r="I19" s="386"/>
      <c r="J19" s="386"/>
      <c r="K19" s="386"/>
      <c r="L19" s="386"/>
      <c r="M19" s="386"/>
      <c r="N19" s="386"/>
      <c r="O19" s="386"/>
      <c r="P19" s="386"/>
      <c r="Q19" s="386"/>
      <c r="R19" s="386"/>
      <c r="S19" s="386"/>
      <c r="T19" s="386"/>
      <c r="U19" s="386"/>
      <c r="V19" s="386"/>
      <c r="W19" s="386"/>
    </row>
    <row r="20" spans="1:23">
      <c r="A20" s="425">
        <v>2</v>
      </c>
      <c r="B20" s="403" t="s">
        <v>570</v>
      </c>
      <c r="C20" s="385"/>
      <c r="D20" s="385"/>
      <c r="E20" s="385"/>
      <c r="F20" s="385"/>
      <c r="G20" s="385"/>
      <c r="H20" s="386"/>
      <c r="I20" s="386"/>
      <c r="J20" s="386"/>
      <c r="K20" s="386"/>
      <c r="L20" s="386"/>
      <c r="M20" s="386"/>
      <c r="N20" s="386"/>
      <c r="O20" s="386"/>
      <c r="P20" s="386"/>
      <c r="Q20" s="386"/>
      <c r="R20" s="386"/>
      <c r="S20" s="386"/>
      <c r="T20" s="386"/>
      <c r="U20" s="386"/>
      <c r="V20" s="386"/>
      <c r="W20" s="386"/>
    </row>
    <row r="21" spans="1:23">
      <c r="A21" s="425">
        <v>3</v>
      </c>
      <c r="B21" s="403" t="s">
        <v>404</v>
      </c>
      <c r="C21" s="385"/>
      <c r="D21" s="385"/>
      <c r="E21" s="385"/>
      <c r="F21" s="385"/>
      <c r="G21" s="385"/>
      <c r="H21" s="386"/>
      <c r="I21" s="386"/>
      <c r="J21" s="386"/>
      <c r="K21" s="386"/>
      <c r="L21" s="386"/>
      <c r="M21" s="386"/>
      <c r="N21" s="386"/>
      <c r="O21" s="386"/>
      <c r="P21" s="386"/>
      <c r="Q21" s="386"/>
      <c r="R21" s="386"/>
      <c r="S21" s="386"/>
      <c r="T21" s="386"/>
      <c r="U21" s="386"/>
      <c r="V21" s="386"/>
      <c r="W21" s="386"/>
    </row>
    <row r="22" spans="1:23">
      <c r="A22" s="425">
        <v>4</v>
      </c>
      <c r="B22" s="403" t="s">
        <v>405</v>
      </c>
      <c r="C22" s="385"/>
      <c r="D22" s="385"/>
      <c r="E22" s="385"/>
      <c r="F22" s="385"/>
      <c r="G22" s="385"/>
      <c r="H22" s="386"/>
      <c r="I22" s="386"/>
      <c r="J22" s="386"/>
      <c r="K22" s="386"/>
      <c r="L22" s="386"/>
      <c r="M22" s="386"/>
      <c r="N22" s="386"/>
      <c r="O22" s="386"/>
      <c r="P22" s="386"/>
      <c r="Q22" s="386"/>
      <c r="R22" s="386"/>
      <c r="S22" s="386"/>
      <c r="T22" s="386"/>
      <c r="U22" s="386"/>
      <c r="V22" s="386"/>
      <c r="W22" s="386"/>
    </row>
    <row r="23" spans="1:23">
      <c r="A23" s="425">
        <v>5</v>
      </c>
      <c r="B23" s="403" t="s">
        <v>406</v>
      </c>
      <c r="C23" s="385"/>
      <c r="D23" s="385"/>
      <c r="E23" s="385"/>
      <c r="F23" s="385"/>
      <c r="G23" s="385"/>
      <c r="H23" s="386"/>
      <c r="I23" s="386"/>
      <c r="J23" s="386"/>
      <c r="K23" s="386"/>
      <c r="L23" s="386"/>
      <c r="M23" s="386"/>
      <c r="N23" s="386"/>
      <c r="O23" s="386"/>
      <c r="P23" s="386"/>
      <c r="Q23" s="386"/>
      <c r="R23" s="386"/>
      <c r="S23" s="386"/>
      <c r="T23" s="386"/>
      <c r="U23" s="386"/>
      <c r="V23" s="386"/>
      <c r="W23" s="386"/>
    </row>
    <row r="24" spans="1:23">
      <c r="A24" s="425">
        <v>6</v>
      </c>
      <c r="B24" s="403" t="s">
        <v>407</v>
      </c>
      <c r="C24" s="385"/>
      <c r="D24" s="385"/>
      <c r="E24" s="385"/>
      <c r="F24" s="385"/>
      <c r="G24" s="385"/>
      <c r="H24" s="386"/>
      <c r="I24" s="386"/>
      <c r="J24" s="386"/>
      <c r="K24" s="386"/>
      <c r="L24" s="386"/>
      <c r="M24" s="386"/>
      <c r="N24" s="386"/>
      <c r="O24" s="386"/>
      <c r="P24" s="386"/>
      <c r="Q24" s="386"/>
      <c r="R24" s="386"/>
      <c r="S24" s="386"/>
      <c r="T24" s="386"/>
      <c r="U24" s="386"/>
      <c r="V24" s="386"/>
      <c r="W24" s="386"/>
    </row>
    <row r="25" spans="1:23" ht="36">
      <c r="A25" s="425">
        <v>7</v>
      </c>
      <c r="B25" s="403" t="s">
        <v>408</v>
      </c>
      <c r="C25" s="385"/>
      <c r="D25" s="385"/>
      <c r="E25" s="385"/>
      <c r="F25" s="385"/>
      <c r="G25" s="385"/>
      <c r="H25" s="386"/>
      <c r="I25" s="386"/>
      <c r="J25" s="386"/>
      <c r="K25" s="386"/>
      <c r="L25" s="386"/>
      <c r="M25" s="386"/>
      <c r="N25" s="386"/>
      <c r="O25" s="386"/>
      <c r="P25" s="386"/>
      <c r="Q25" s="386"/>
      <c r="R25" s="386"/>
      <c r="S25" s="386"/>
      <c r="T25" s="386"/>
      <c r="U25" s="386"/>
      <c r="V25" s="386"/>
      <c r="W25" s="386"/>
    </row>
    <row r="26" spans="1:23">
      <c r="A26" s="425">
        <v>8</v>
      </c>
      <c r="B26" s="403" t="s">
        <v>409</v>
      </c>
      <c r="C26" s="385"/>
      <c r="D26" s="385"/>
      <c r="E26" s="385"/>
      <c r="F26" s="385"/>
      <c r="G26" s="385"/>
      <c r="H26" s="386"/>
      <c r="I26" s="386"/>
      <c r="J26" s="386"/>
      <c r="K26" s="386"/>
      <c r="L26" s="386"/>
      <c r="M26" s="386"/>
      <c r="N26" s="386"/>
      <c r="O26" s="386"/>
      <c r="P26" s="386"/>
      <c r="Q26" s="386"/>
      <c r="R26" s="386"/>
      <c r="S26" s="386"/>
      <c r="T26" s="386"/>
      <c r="U26" s="386"/>
      <c r="V26" s="386"/>
      <c r="W26" s="386"/>
    </row>
    <row r="27" spans="1:23">
      <c r="A27" s="425">
        <v>9</v>
      </c>
      <c r="B27" s="403" t="s">
        <v>410</v>
      </c>
      <c r="C27" s="385"/>
      <c r="D27" s="385"/>
      <c r="E27" s="385"/>
      <c r="F27" s="385"/>
      <c r="G27" s="385"/>
      <c r="H27" s="386"/>
      <c r="I27" s="386"/>
      <c r="J27" s="386"/>
      <c r="K27" s="386"/>
      <c r="L27" s="386"/>
      <c r="M27" s="386"/>
      <c r="N27" s="386"/>
      <c r="O27" s="386"/>
      <c r="P27" s="386"/>
      <c r="Q27" s="386"/>
      <c r="R27" s="386"/>
      <c r="S27" s="386"/>
      <c r="T27" s="386"/>
      <c r="U27" s="386"/>
      <c r="V27" s="386"/>
      <c r="W27" s="386"/>
    </row>
    <row r="28" spans="1:23">
      <c r="A28" s="425">
        <v>10</v>
      </c>
      <c r="B28" s="481" t="s">
        <v>411</v>
      </c>
      <c r="C28" s="385"/>
      <c r="D28" s="385"/>
      <c r="E28" s="385"/>
      <c r="F28" s="385"/>
      <c r="G28" s="385"/>
      <c r="H28" s="386"/>
      <c r="I28" s="386"/>
      <c r="J28" s="386"/>
      <c r="K28" s="386"/>
      <c r="L28" s="386"/>
      <c r="M28" s="386"/>
      <c r="N28" s="386"/>
      <c r="O28" s="386"/>
      <c r="P28" s="386"/>
      <c r="Q28" s="386"/>
      <c r="R28" s="386"/>
      <c r="S28" s="386"/>
      <c r="T28" s="386"/>
      <c r="U28" s="386"/>
      <c r="V28" s="386"/>
      <c r="W28" s="386"/>
    </row>
    <row r="29" spans="1:23">
      <c r="A29" s="425">
        <v>11</v>
      </c>
      <c r="B29" s="481" t="s">
        <v>411</v>
      </c>
      <c r="C29" s="385"/>
      <c r="D29" s="385"/>
      <c r="E29" s="385"/>
      <c r="F29" s="385"/>
      <c r="G29" s="385"/>
      <c r="H29" s="386"/>
      <c r="I29" s="386"/>
      <c r="J29" s="386"/>
      <c r="K29" s="386"/>
      <c r="L29" s="386"/>
      <c r="M29" s="386"/>
      <c r="N29" s="386"/>
      <c r="O29" s="386"/>
      <c r="P29" s="386"/>
      <c r="Q29" s="386"/>
      <c r="R29" s="386"/>
      <c r="S29" s="386"/>
      <c r="T29" s="386"/>
      <c r="U29" s="386"/>
      <c r="V29" s="386"/>
      <c r="W29" s="386"/>
    </row>
    <row r="30" spans="1:23">
      <c r="A30" s="425">
        <v>12</v>
      </c>
      <c r="B30" s="481" t="s">
        <v>411</v>
      </c>
      <c r="C30" s="385"/>
      <c r="D30" s="385"/>
      <c r="E30" s="385"/>
      <c r="F30" s="385"/>
      <c r="G30" s="385"/>
      <c r="H30" s="386"/>
      <c r="I30" s="386"/>
      <c r="J30" s="386"/>
      <c r="K30" s="386"/>
      <c r="L30" s="386"/>
      <c r="M30" s="386"/>
      <c r="N30" s="386"/>
      <c r="O30" s="386"/>
      <c r="P30" s="386"/>
      <c r="Q30" s="386"/>
      <c r="R30" s="386"/>
      <c r="S30" s="386"/>
      <c r="T30" s="386"/>
      <c r="U30" s="386"/>
      <c r="V30" s="386"/>
      <c r="W30" s="386"/>
    </row>
    <row r="31" spans="1:23">
      <c r="A31" s="425">
        <v>13</v>
      </c>
      <c r="B31" s="481" t="s">
        <v>411</v>
      </c>
      <c r="C31" s="385"/>
      <c r="D31" s="385"/>
      <c r="E31" s="385"/>
      <c r="F31" s="385"/>
      <c r="G31" s="385"/>
      <c r="H31" s="386"/>
      <c r="I31" s="386"/>
      <c r="J31" s="386"/>
      <c r="K31" s="386"/>
      <c r="L31" s="386"/>
      <c r="M31" s="386"/>
      <c r="N31" s="386"/>
      <c r="O31" s="386"/>
      <c r="P31" s="386"/>
      <c r="Q31" s="386"/>
      <c r="R31" s="386"/>
      <c r="S31" s="386"/>
      <c r="T31" s="386"/>
      <c r="U31" s="386"/>
      <c r="V31" s="386"/>
      <c r="W31" s="386"/>
    </row>
    <row r="32" spans="1:23">
      <c r="A32" s="425">
        <v>14</v>
      </c>
      <c r="B32" s="481" t="s">
        <v>411</v>
      </c>
      <c r="C32" s="385"/>
      <c r="D32" s="385"/>
      <c r="E32" s="385"/>
      <c r="F32" s="385"/>
      <c r="G32" s="385"/>
      <c r="H32" s="386"/>
      <c r="I32" s="386"/>
      <c r="J32" s="386"/>
      <c r="K32" s="386"/>
      <c r="L32" s="386"/>
      <c r="M32" s="386"/>
      <c r="N32" s="386"/>
      <c r="O32" s="386"/>
      <c r="P32" s="386"/>
      <c r="Q32" s="386"/>
      <c r="R32" s="386"/>
      <c r="S32" s="386"/>
      <c r="T32" s="386"/>
      <c r="U32" s="386"/>
      <c r="V32" s="386"/>
      <c r="W32" s="386"/>
    </row>
    <row r="33" spans="1:23">
      <c r="A33" s="482"/>
      <c r="B33" s="482" t="s">
        <v>519</v>
      </c>
      <c r="C33" s="483"/>
      <c r="D33" s="483"/>
      <c r="E33" s="483"/>
      <c r="F33" s="483"/>
      <c r="G33" s="483"/>
      <c r="H33" s="386"/>
      <c r="I33" s="386"/>
      <c r="J33" s="386"/>
      <c r="K33" s="386"/>
      <c r="L33" s="386"/>
      <c r="M33" s="386"/>
      <c r="N33" s="386"/>
      <c r="O33" s="386"/>
      <c r="P33" s="386"/>
      <c r="Q33" s="386"/>
      <c r="R33" s="386"/>
      <c r="S33" s="386"/>
      <c r="T33" s="386"/>
      <c r="U33" s="386"/>
      <c r="V33" s="386"/>
      <c r="W33" s="386"/>
    </row>
    <row r="34" spans="1:23">
      <c r="A34" s="432" t="s">
        <v>497</v>
      </c>
      <c r="B34" s="432" t="s">
        <v>502</v>
      </c>
      <c r="C34" s="432"/>
      <c r="D34" s="432"/>
      <c r="E34" s="432"/>
      <c r="F34" s="432"/>
      <c r="G34" s="432"/>
      <c r="H34" s="386"/>
      <c r="I34" s="386"/>
      <c r="J34" s="386"/>
      <c r="K34" s="386"/>
      <c r="L34" s="386"/>
      <c r="M34" s="386"/>
      <c r="N34" s="386"/>
      <c r="O34" s="386"/>
      <c r="P34" s="386"/>
      <c r="Q34" s="386"/>
      <c r="R34" s="386"/>
      <c r="S34" s="386"/>
      <c r="T34" s="386"/>
      <c r="U34" s="386"/>
      <c r="V34" s="386"/>
      <c r="W34" s="386"/>
    </row>
    <row r="35" spans="1:23">
      <c r="A35" s="425">
        <v>1</v>
      </c>
      <c r="B35" s="403" t="s">
        <v>402</v>
      </c>
      <c r="C35" s="385"/>
      <c r="D35" s="385"/>
      <c r="E35" s="385"/>
      <c r="F35" s="385"/>
      <c r="G35" s="385"/>
      <c r="H35" s="386"/>
      <c r="I35" s="386"/>
      <c r="J35" s="386"/>
      <c r="K35" s="386"/>
      <c r="L35" s="386"/>
      <c r="M35" s="386"/>
      <c r="N35" s="386"/>
      <c r="O35" s="386"/>
      <c r="P35" s="386"/>
      <c r="Q35" s="386"/>
      <c r="R35" s="386"/>
      <c r="S35" s="386"/>
      <c r="T35" s="386"/>
      <c r="U35" s="386"/>
      <c r="V35" s="386"/>
      <c r="W35" s="386"/>
    </row>
    <row r="36" spans="1:23">
      <c r="A36" s="425">
        <v>2</v>
      </c>
      <c r="B36" s="403" t="s">
        <v>570</v>
      </c>
      <c r="C36" s="385"/>
      <c r="D36" s="385"/>
      <c r="E36" s="385"/>
      <c r="F36" s="385"/>
      <c r="G36" s="385"/>
      <c r="H36" s="386"/>
      <c r="I36" s="386"/>
      <c r="J36" s="386"/>
      <c r="K36" s="386"/>
      <c r="L36" s="386"/>
      <c r="M36" s="386"/>
      <c r="N36" s="386"/>
      <c r="O36" s="386"/>
      <c r="P36" s="386"/>
      <c r="Q36" s="386"/>
      <c r="R36" s="386"/>
      <c r="S36" s="386"/>
      <c r="T36" s="386"/>
      <c r="U36" s="386"/>
      <c r="V36" s="386"/>
      <c r="W36" s="386"/>
    </row>
    <row r="37" spans="1:23">
      <c r="A37" s="425">
        <v>3</v>
      </c>
      <c r="B37" s="403" t="s">
        <v>404</v>
      </c>
      <c r="C37" s="385"/>
      <c r="D37" s="385"/>
      <c r="E37" s="385"/>
      <c r="F37" s="385"/>
      <c r="G37" s="385"/>
      <c r="H37" s="386"/>
      <c r="I37" s="386"/>
      <c r="J37" s="386"/>
      <c r="K37" s="386"/>
      <c r="L37" s="386"/>
      <c r="M37" s="386"/>
      <c r="N37" s="386"/>
      <c r="O37" s="386"/>
      <c r="P37" s="386"/>
      <c r="Q37" s="386"/>
      <c r="R37" s="386"/>
      <c r="S37" s="386"/>
      <c r="T37" s="386"/>
      <c r="U37" s="386"/>
      <c r="V37" s="386"/>
      <c r="W37" s="386"/>
    </row>
    <row r="38" spans="1:23">
      <c r="A38" s="425">
        <v>4</v>
      </c>
      <c r="B38" s="403" t="s">
        <v>405</v>
      </c>
      <c r="C38" s="385"/>
      <c r="D38" s="385"/>
      <c r="E38" s="385"/>
      <c r="F38" s="385"/>
      <c r="G38" s="385"/>
      <c r="H38" s="386"/>
      <c r="I38" s="386"/>
      <c r="J38" s="386"/>
      <c r="K38" s="386"/>
      <c r="L38" s="386"/>
      <c r="M38" s="386"/>
      <c r="N38" s="386"/>
      <c r="O38" s="386"/>
      <c r="P38" s="386"/>
      <c r="Q38" s="386"/>
      <c r="R38" s="386"/>
      <c r="S38" s="386"/>
      <c r="T38" s="386"/>
      <c r="U38" s="386"/>
      <c r="V38" s="386"/>
      <c r="W38" s="386"/>
    </row>
    <row r="39" spans="1:23">
      <c r="A39" s="425">
        <v>5</v>
      </c>
      <c r="B39" s="403" t="s">
        <v>406</v>
      </c>
      <c r="C39" s="385"/>
      <c r="D39" s="385"/>
      <c r="E39" s="385"/>
      <c r="F39" s="385"/>
      <c r="G39" s="385"/>
      <c r="H39" s="386"/>
      <c r="I39" s="386"/>
      <c r="J39" s="386"/>
      <c r="K39" s="386"/>
      <c r="L39" s="386"/>
      <c r="M39" s="386"/>
      <c r="N39" s="386"/>
      <c r="O39" s="386"/>
      <c r="P39" s="386"/>
      <c r="Q39" s="386"/>
      <c r="R39" s="386"/>
      <c r="S39" s="386"/>
      <c r="T39" s="386"/>
      <c r="U39" s="386"/>
      <c r="V39" s="386"/>
      <c r="W39" s="386"/>
    </row>
    <row r="40" spans="1:23">
      <c r="A40" s="425">
        <v>6</v>
      </c>
      <c r="B40" s="403" t="s">
        <v>407</v>
      </c>
      <c r="C40" s="385"/>
      <c r="D40" s="385"/>
      <c r="E40" s="385"/>
      <c r="F40" s="385"/>
      <c r="G40" s="385"/>
      <c r="H40" s="386"/>
      <c r="I40" s="386"/>
      <c r="J40" s="386"/>
      <c r="K40" s="386"/>
      <c r="L40" s="386"/>
      <c r="M40" s="386"/>
      <c r="N40" s="386"/>
      <c r="O40" s="386"/>
      <c r="P40" s="386"/>
      <c r="Q40" s="386"/>
      <c r="R40" s="386"/>
      <c r="S40" s="386"/>
      <c r="T40" s="386"/>
      <c r="U40" s="386"/>
      <c r="V40" s="386"/>
      <c r="W40" s="386"/>
    </row>
    <row r="41" spans="1:23" ht="36">
      <c r="A41" s="425">
        <v>7</v>
      </c>
      <c r="B41" s="403" t="s">
        <v>408</v>
      </c>
      <c r="C41" s="385"/>
      <c r="D41" s="385"/>
      <c r="E41" s="385"/>
      <c r="F41" s="385"/>
      <c r="G41" s="385"/>
      <c r="H41" s="386"/>
      <c r="I41" s="386"/>
      <c r="J41" s="386"/>
      <c r="K41" s="386"/>
      <c r="L41" s="386"/>
      <c r="M41" s="386"/>
      <c r="N41" s="386"/>
      <c r="O41" s="386"/>
      <c r="P41" s="386"/>
      <c r="Q41" s="386"/>
      <c r="R41" s="386"/>
      <c r="S41" s="386"/>
      <c r="T41" s="386"/>
      <c r="U41" s="386"/>
      <c r="V41" s="386"/>
      <c r="W41" s="386"/>
    </row>
    <row r="42" spans="1:23">
      <c r="A42" s="425">
        <v>8</v>
      </c>
      <c r="B42" s="403" t="s">
        <v>409</v>
      </c>
      <c r="C42" s="385"/>
      <c r="D42" s="385"/>
      <c r="E42" s="385"/>
      <c r="F42" s="385"/>
      <c r="G42" s="385"/>
      <c r="H42" s="386"/>
      <c r="I42" s="386"/>
      <c r="J42" s="386"/>
      <c r="K42" s="386"/>
      <c r="L42" s="386"/>
      <c r="M42" s="386"/>
      <c r="N42" s="386"/>
      <c r="O42" s="386"/>
      <c r="P42" s="386"/>
      <c r="Q42" s="386"/>
      <c r="R42" s="386"/>
      <c r="S42" s="386"/>
      <c r="T42" s="386"/>
      <c r="U42" s="386"/>
      <c r="V42" s="386"/>
      <c r="W42" s="386"/>
    </row>
    <row r="43" spans="1:23">
      <c r="A43" s="425">
        <v>9</v>
      </c>
      <c r="B43" s="403" t="s">
        <v>410</v>
      </c>
      <c r="C43" s="385"/>
      <c r="D43" s="385"/>
      <c r="E43" s="385"/>
      <c r="F43" s="385"/>
      <c r="G43" s="385"/>
      <c r="H43" s="386"/>
      <c r="I43" s="386"/>
      <c r="J43" s="386"/>
      <c r="K43" s="386"/>
      <c r="L43" s="386"/>
      <c r="M43" s="386"/>
      <c r="N43" s="386"/>
      <c r="O43" s="386"/>
      <c r="P43" s="386"/>
      <c r="Q43" s="386"/>
      <c r="R43" s="386"/>
      <c r="S43" s="386"/>
      <c r="T43" s="386"/>
      <c r="U43" s="386"/>
      <c r="V43" s="386"/>
      <c r="W43" s="386"/>
    </row>
    <row r="44" spans="1:23">
      <c r="A44" s="425">
        <v>10</v>
      </c>
      <c r="B44" s="481" t="s">
        <v>411</v>
      </c>
      <c r="C44" s="385"/>
      <c r="D44" s="385"/>
      <c r="E44" s="385"/>
      <c r="F44" s="385"/>
      <c r="G44" s="385"/>
      <c r="H44" s="386"/>
      <c r="I44" s="386"/>
      <c r="J44" s="386"/>
      <c r="K44" s="386"/>
      <c r="L44" s="386"/>
      <c r="M44" s="386"/>
      <c r="N44" s="386"/>
      <c r="O44" s="386"/>
      <c r="P44" s="386"/>
      <c r="Q44" s="386"/>
      <c r="R44" s="386"/>
      <c r="S44" s="386"/>
      <c r="T44" s="386"/>
      <c r="U44" s="386"/>
      <c r="V44" s="386"/>
      <c r="W44" s="386"/>
    </row>
    <row r="45" spans="1:23">
      <c r="A45" s="425">
        <v>11</v>
      </c>
      <c r="B45" s="481" t="s">
        <v>411</v>
      </c>
      <c r="C45" s="385"/>
      <c r="D45" s="385"/>
      <c r="E45" s="385"/>
      <c r="F45" s="385"/>
      <c r="G45" s="385"/>
      <c r="H45" s="386"/>
      <c r="I45" s="386"/>
      <c r="J45" s="386"/>
      <c r="K45" s="386"/>
      <c r="L45" s="386"/>
      <c r="M45" s="386"/>
      <c r="N45" s="386"/>
      <c r="O45" s="386"/>
      <c r="P45" s="386"/>
      <c r="Q45" s="386"/>
      <c r="R45" s="386"/>
      <c r="S45" s="386"/>
      <c r="T45" s="386"/>
      <c r="U45" s="386"/>
      <c r="V45" s="386"/>
      <c r="W45" s="386"/>
    </row>
    <row r="46" spans="1:23">
      <c r="A46" s="425">
        <v>12</v>
      </c>
      <c r="B46" s="481" t="s">
        <v>411</v>
      </c>
      <c r="C46" s="385"/>
      <c r="D46" s="385"/>
      <c r="E46" s="385"/>
      <c r="F46" s="385"/>
      <c r="G46" s="385"/>
      <c r="H46" s="386"/>
      <c r="I46" s="386"/>
      <c r="J46" s="386"/>
      <c r="K46" s="386"/>
      <c r="L46" s="386"/>
      <c r="M46" s="386"/>
      <c r="N46" s="386"/>
      <c r="O46" s="386"/>
      <c r="P46" s="386"/>
      <c r="Q46" s="386"/>
      <c r="R46" s="386"/>
      <c r="S46" s="386"/>
      <c r="T46" s="386"/>
      <c r="U46" s="386"/>
      <c r="V46" s="386"/>
      <c r="W46" s="386"/>
    </row>
    <row r="47" spans="1:23">
      <c r="A47" s="425">
        <v>13</v>
      </c>
      <c r="B47" s="481" t="s">
        <v>411</v>
      </c>
      <c r="C47" s="385"/>
      <c r="D47" s="385"/>
      <c r="E47" s="385"/>
      <c r="F47" s="385"/>
      <c r="G47" s="385"/>
      <c r="H47" s="386"/>
      <c r="I47" s="386"/>
      <c r="J47" s="386"/>
      <c r="K47" s="386"/>
      <c r="L47" s="386"/>
      <c r="M47" s="386"/>
      <c r="N47" s="386"/>
      <c r="O47" s="386"/>
      <c r="P47" s="386"/>
      <c r="Q47" s="386"/>
      <c r="R47" s="386"/>
      <c r="S47" s="386"/>
      <c r="T47" s="386"/>
      <c r="U47" s="386"/>
      <c r="V47" s="386"/>
      <c r="W47" s="386"/>
    </row>
    <row r="48" spans="1:23">
      <c r="A48" s="425">
        <v>14</v>
      </c>
      <c r="B48" s="481" t="s">
        <v>411</v>
      </c>
      <c r="C48" s="385"/>
      <c r="D48" s="385"/>
      <c r="E48" s="385"/>
      <c r="F48" s="385"/>
      <c r="G48" s="385"/>
      <c r="H48" s="386"/>
      <c r="I48" s="386"/>
      <c r="J48" s="386"/>
      <c r="K48" s="386"/>
      <c r="L48" s="386"/>
      <c r="M48" s="386"/>
      <c r="N48" s="386"/>
      <c r="O48" s="386"/>
      <c r="P48" s="386"/>
      <c r="Q48" s="386"/>
      <c r="R48" s="386"/>
      <c r="S48" s="386"/>
      <c r="T48" s="386"/>
      <c r="U48" s="386"/>
      <c r="V48" s="386"/>
      <c r="W48" s="386"/>
    </row>
    <row r="49" spans="1:256">
      <c r="A49" s="482"/>
      <c r="B49" s="482" t="s">
        <v>520</v>
      </c>
      <c r="C49" s="483"/>
      <c r="D49" s="483"/>
      <c r="E49" s="483"/>
      <c r="F49" s="483"/>
      <c r="G49" s="483"/>
      <c r="H49" s="386"/>
      <c r="I49" s="386"/>
      <c r="J49" s="386"/>
      <c r="K49" s="386"/>
      <c r="L49" s="386"/>
      <c r="M49" s="386"/>
      <c r="N49" s="386"/>
      <c r="O49" s="386"/>
      <c r="P49" s="386"/>
      <c r="Q49" s="386"/>
      <c r="R49" s="386"/>
      <c r="S49" s="386"/>
      <c r="T49" s="386"/>
      <c r="U49" s="386"/>
      <c r="V49" s="386"/>
      <c r="W49" s="386"/>
    </row>
    <row r="50" spans="1:256" s="389" customFormat="1">
      <c r="A50" s="432" t="s">
        <v>498</v>
      </c>
      <c r="B50" s="432" t="s">
        <v>503</v>
      </c>
      <c r="C50" s="432"/>
      <c r="D50" s="432"/>
      <c r="E50" s="432"/>
      <c r="F50" s="432"/>
      <c r="G50" s="432"/>
      <c r="H50" s="388"/>
      <c r="I50" s="388"/>
      <c r="J50" s="388"/>
      <c r="K50" s="388"/>
      <c r="L50" s="388"/>
      <c r="M50" s="388"/>
      <c r="N50" s="388"/>
      <c r="O50" s="388"/>
      <c r="P50" s="388"/>
      <c r="Q50" s="388"/>
      <c r="R50" s="388"/>
      <c r="S50" s="388"/>
      <c r="T50" s="388"/>
      <c r="U50" s="388"/>
      <c r="V50" s="388"/>
      <c r="W50" s="388"/>
    </row>
    <row r="51" spans="1:256" s="387" customFormat="1">
      <c r="A51" s="425">
        <v>1</v>
      </c>
      <c r="B51" s="481" t="s">
        <v>402</v>
      </c>
      <c r="C51" s="385"/>
      <c r="D51" s="385"/>
      <c r="E51" s="385"/>
      <c r="F51" s="385"/>
      <c r="G51" s="385"/>
      <c r="H51" s="386"/>
      <c r="I51" s="386"/>
      <c r="J51" s="386"/>
      <c r="K51" s="386"/>
      <c r="L51" s="386"/>
      <c r="M51" s="386"/>
      <c r="N51" s="386"/>
      <c r="O51" s="386"/>
      <c r="P51" s="386"/>
      <c r="Q51" s="386"/>
      <c r="R51" s="386"/>
      <c r="S51" s="386"/>
      <c r="T51" s="386"/>
      <c r="U51" s="386"/>
      <c r="V51" s="386"/>
      <c r="W51" s="386"/>
    </row>
    <row r="52" spans="1:256">
      <c r="A52" s="425">
        <v>2</v>
      </c>
      <c r="B52" s="481" t="s">
        <v>570</v>
      </c>
      <c r="C52" s="385"/>
      <c r="D52" s="385"/>
      <c r="E52" s="385"/>
      <c r="F52" s="385"/>
      <c r="G52" s="385"/>
      <c r="X52" s="363"/>
      <c r="Y52" s="363"/>
      <c r="Z52" s="363"/>
      <c r="AA52" s="363"/>
      <c r="AB52" s="363"/>
      <c r="AC52" s="363"/>
      <c r="AD52" s="363"/>
      <c r="AE52" s="363"/>
      <c r="AF52" s="363"/>
      <c r="AG52" s="363"/>
      <c r="AH52" s="363"/>
      <c r="AI52" s="363"/>
      <c r="AJ52" s="363"/>
      <c r="AK52" s="363"/>
      <c r="AL52" s="363"/>
      <c r="AM52" s="363"/>
      <c r="AN52" s="363"/>
      <c r="AO52" s="363"/>
      <c r="AP52" s="363"/>
      <c r="AQ52" s="363"/>
      <c r="AR52" s="363"/>
      <c r="AS52" s="363"/>
      <c r="AT52" s="363"/>
      <c r="AU52" s="363"/>
      <c r="AV52" s="363"/>
      <c r="AW52" s="363"/>
      <c r="AX52" s="363"/>
      <c r="AY52" s="363"/>
      <c r="AZ52" s="363"/>
      <c r="BA52" s="363"/>
      <c r="BB52" s="363"/>
      <c r="BC52" s="363"/>
      <c r="BD52" s="363"/>
      <c r="BE52" s="363"/>
      <c r="BF52" s="363"/>
      <c r="BG52" s="363"/>
      <c r="BH52" s="363"/>
      <c r="BI52" s="363"/>
      <c r="BJ52" s="363"/>
      <c r="BK52" s="363"/>
      <c r="BL52" s="363"/>
      <c r="BM52" s="363"/>
      <c r="BN52" s="363"/>
      <c r="BO52" s="363"/>
      <c r="BP52" s="363"/>
      <c r="BQ52" s="363"/>
      <c r="BR52" s="363"/>
      <c r="BS52" s="363"/>
      <c r="BT52" s="363"/>
      <c r="BU52" s="363"/>
      <c r="BV52" s="363"/>
      <c r="BW52" s="363"/>
      <c r="BX52" s="363"/>
      <c r="BY52" s="363"/>
      <c r="BZ52" s="363"/>
      <c r="CA52" s="363"/>
      <c r="CB52" s="363"/>
      <c r="CC52" s="363"/>
      <c r="CD52" s="363"/>
      <c r="CE52" s="363"/>
      <c r="CF52" s="363"/>
      <c r="CG52" s="363"/>
      <c r="CH52" s="363"/>
      <c r="CI52" s="363"/>
      <c r="CJ52" s="363"/>
      <c r="CK52" s="363"/>
      <c r="CL52" s="363"/>
      <c r="CM52" s="363"/>
      <c r="CN52" s="363"/>
      <c r="CO52" s="363"/>
      <c r="CP52" s="363"/>
      <c r="CQ52" s="363"/>
      <c r="CR52" s="363"/>
      <c r="CS52" s="363"/>
      <c r="CT52" s="363"/>
      <c r="CU52" s="363"/>
      <c r="CV52" s="363"/>
      <c r="CW52" s="363"/>
      <c r="CX52" s="363"/>
      <c r="CY52" s="363"/>
      <c r="CZ52" s="363"/>
      <c r="DA52" s="363"/>
      <c r="DB52" s="363"/>
      <c r="DC52" s="363"/>
      <c r="DD52" s="363"/>
      <c r="DE52" s="363"/>
      <c r="DF52" s="363"/>
      <c r="DG52" s="363"/>
      <c r="DH52" s="363"/>
      <c r="DI52" s="363"/>
      <c r="DJ52" s="363"/>
      <c r="DK52" s="363"/>
      <c r="DL52" s="363"/>
      <c r="DM52" s="363"/>
      <c r="DN52" s="363"/>
      <c r="DO52" s="363"/>
      <c r="DP52" s="363"/>
      <c r="DQ52" s="363"/>
      <c r="DR52" s="363"/>
      <c r="DS52" s="363"/>
      <c r="DT52" s="363"/>
      <c r="DU52" s="363"/>
      <c r="DV52" s="363"/>
      <c r="DW52" s="363"/>
      <c r="DX52" s="363"/>
      <c r="DY52" s="363"/>
      <c r="DZ52" s="363"/>
      <c r="EA52" s="363"/>
      <c r="EB52" s="363"/>
      <c r="EC52" s="363"/>
      <c r="ED52" s="363"/>
      <c r="EE52" s="363"/>
      <c r="EF52" s="363"/>
      <c r="EG52" s="363"/>
      <c r="EH52" s="363"/>
      <c r="EI52" s="363"/>
      <c r="EJ52" s="363"/>
      <c r="EK52" s="363"/>
      <c r="EL52" s="363"/>
      <c r="EM52" s="363"/>
      <c r="EN52" s="363"/>
      <c r="EO52" s="363"/>
      <c r="EP52" s="363"/>
      <c r="EQ52" s="363"/>
      <c r="ER52" s="363"/>
      <c r="ES52" s="363"/>
      <c r="ET52" s="363"/>
      <c r="EU52" s="363"/>
      <c r="EV52" s="363"/>
      <c r="EW52" s="363"/>
      <c r="EX52" s="363"/>
      <c r="EY52" s="363"/>
      <c r="EZ52" s="363"/>
      <c r="FA52" s="363"/>
      <c r="FB52" s="363"/>
      <c r="FC52" s="363"/>
      <c r="FD52" s="363"/>
      <c r="FE52" s="363"/>
      <c r="FF52" s="363"/>
      <c r="FG52" s="363"/>
      <c r="FH52" s="363"/>
      <c r="FI52" s="363"/>
      <c r="FJ52" s="363"/>
      <c r="FK52" s="363"/>
      <c r="FL52" s="363"/>
      <c r="FM52" s="363"/>
      <c r="FN52" s="363"/>
      <c r="FO52" s="363"/>
      <c r="FP52" s="363"/>
      <c r="FQ52" s="363"/>
      <c r="FR52" s="363"/>
      <c r="FS52" s="363"/>
      <c r="FT52" s="363"/>
      <c r="FU52" s="363"/>
      <c r="FV52" s="363"/>
      <c r="FW52" s="363"/>
      <c r="FX52" s="363"/>
      <c r="FY52" s="363"/>
      <c r="FZ52" s="363"/>
      <c r="GA52" s="363"/>
      <c r="GB52" s="363"/>
      <c r="GC52" s="363"/>
      <c r="GD52" s="363"/>
      <c r="GE52" s="363"/>
      <c r="GF52" s="363"/>
      <c r="GG52" s="363"/>
      <c r="GH52" s="363"/>
      <c r="GI52" s="363"/>
      <c r="GJ52" s="363"/>
      <c r="GK52" s="363"/>
      <c r="GL52" s="363"/>
      <c r="GM52" s="363"/>
      <c r="GN52" s="363"/>
      <c r="GO52" s="363"/>
      <c r="GP52" s="363"/>
      <c r="GQ52" s="363"/>
      <c r="GR52" s="363"/>
      <c r="GS52" s="363"/>
      <c r="GT52" s="363"/>
      <c r="GU52" s="363"/>
      <c r="GV52" s="363"/>
      <c r="GW52" s="363"/>
      <c r="GX52" s="363"/>
      <c r="GY52" s="363"/>
      <c r="GZ52" s="363"/>
      <c r="HA52" s="363"/>
      <c r="HB52" s="363"/>
      <c r="HC52" s="363"/>
      <c r="HD52" s="363"/>
      <c r="HE52" s="363"/>
      <c r="HF52" s="363"/>
      <c r="HG52" s="363"/>
      <c r="HH52" s="363"/>
      <c r="HI52" s="363"/>
      <c r="HJ52" s="363"/>
      <c r="HK52" s="363"/>
      <c r="HL52" s="363"/>
      <c r="HM52" s="363"/>
      <c r="HN52" s="363"/>
      <c r="HO52" s="363"/>
      <c r="HP52" s="363"/>
      <c r="HQ52" s="363"/>
      <c r="HR52" s="363"/>
      <c r="HS52" s="363"/>
      <c r="HT52" s="363"/>
      <c r="HU52" s="363"/>
      <c r="HV52" s="363"/>
      <c r="HW52" s="363"/>
      <c r="HX52" s="363"/>
      <c r="HY52" s="363"/>
      <c r="HZ52" s="363"/>
      <c r="IA52" s="363"/>
      <c r="IB52" s="363"/>
      <c r="IC52" s="363"/>
      <c r="ID52" s="363"/>
      <c r="IE52" s="363"/>
      <c r="IF52" s="363"/>
      <c r="IG52" s="363"/>
      <c r="IH52" s="363"/>
      <c r="II52" s="363"/>
      <c r="IJ52" s="363"/>
      <c r="IK52" s="363"/>
      <c r="IL52" s="363"/>
      <c r="IM52" s="363"/>
      <c r="IN52" s="363"/>
      <c r="IO52" s="363"/>
      <c r="IP52" s="363"/>
      <c r="IQ52" s="363"/>
      <c r="IR52" s="363"/>
      <c r="IS52" s="363"/>
      <c r="IT52" s="363"/>
      <c r="IU52" s="363"/>
      <c r="IV52" s="363"/>
    </row>
    <row r="53" spans="1:256">
      <c r="A53" s="425">
        <v>3</v>
      </c>
      <c r="B53" s="481" t="s">
        <v>404</v>
      </c>
      <c r="C53" s="385"/>
      <c r="D53" s="385"/>
      <c r="E53" s="385"/>
      <c r="F53" s="385"/>
      <c r="G53" s="385"/>
      <c r="X53" s="363"/>
      <c r="Y53" s="363"/>
      <c r="Z53" s="363"/>
      <c r="AA53" s="363"/>
      <c r="AB53" s="363"/>
      <c r="AC53" s="363"/>
      <c r="AD53" s="363"/>
      <c r="AE53" s="363"/>
      <c r="AF53" s="363"/>
      <c r="AG53" s="363"/>
      <c r="AH53" s="363"/>
      <c r="AI53" s="363"/>
      <c r="AJ53" s="363"/>
      <c r="AK53" s="363"/>
      <c r="AL53" s="363"/>
      <c r="AM53" s="363"/>
      <c r="AN53" s="363"/>
      <c r="AO53" s="363"/>
      <c r="AP53" s="363"/>
      <c r="AQ53" s="363"/>
      <c r="AR53" s="363"/>
      <c r="AS53" s="363"/>
      <c r="AT53" s="363"/>
      <c r="AU53" s="363"/>
      <c r="AV53" s="363"/>
      <c r="AW53" s="363"/>
      <c r="AX53" s="363"/>
      <c r="AY53" s="363"/>
      <c r="AZ53" s="363"/>
      <c r="BA53" s="363"/>
      <c r="BB53" s="363"/>
      <c r="BC53" s="363"/>
      <c r="BD53" s="363"/>
      <c r="BE53" s="363"/>
      <c r="BF53" s="363"/>
      <c r="BG53" s="363"/>
      <c r="BH53" s="363"/>
      <c r="BI53" s="363"/>
      <c r="BJ53" s="363"/>
      <c r="BK53" s="363"/>
      <c r="BL53" s="363"/>
      <c r="BM53" s="363"/>
      <c r="BN53" s="363"/>
      <c r="BO53" s="363"/>
      <c r="BP53" s="363"/>
      <c r="BQ53" s="363"/>
      <c r="BR53" s="363"/>
      <c r="BS53" s="363"/>
      <c r="BT53" s="363"/>
      <c r="BU53" s="363"/>
      <c r="BV53" s="363"/>
      <c r="BW53" s="363"/>
      <c r="BX53" s="363"/>
      <c r="BY53" s="363"/>
      <c r="BZ53" s="363"/>
      <c r="CA53" s="363"/>
      <c r="CB53" s="363"/>
      <c r="CC53" s="363"/>
      <c r="CD53" s="363"/>
      <c r="CE53" s="363"/>
      <c r="CF53" s="363"/>
      <c r="CG53" s="363"/>
      <c r="CH53" s="363"/>
      <c r="CI53" s="363"/>
      <c r="CJ53" s="363"/>
      <c r="CK53" s="363"/>
      <c r="CL53" s="363"/>
      <c r="CM53" s="363"/>
      <c r="CN53" s="363"/>
      <c r="CO53" s="363"/>
      <c r="CP53" s="363"/>
      <c r="CQ53" s="363"/>
      <c r="CR53" s="363"/>
      <c r="CS53" s="363"/>
      <c r="CT53" s="363"/>
      <c r="CU53" s="363"/>
      <c r="CV53" s="363"/>
      <c r="CW53" s="363"/>
      <c r="CX53" s="363"/>
      <c r="CY53" s="363"/>
      <c r="CZ53" s="363"/>
      <c r="DA53" s="363"/>
      <c r="DB53" s="363"/>
      <c r="DC53" s="363"/>
      <c r="DD53" s="363"/>
      <c r="DE53" s="363"/>
      <c r="DF53" s="363"/>
      <c r="DG53" s="363"/>
      <c r="DH53" s="363"/>
      <c r="DI53" s="363"/>
      <c r="DJ53" s="363"/>
      <c r="DK53" s="363"/>
      <c r="DL53" s="363"/>
      <c r="DM53" s="363"/>
      <c r="DN53" s="363"/>
      <c r="DO53" s="363"/>
      <c r="DP53" s="363"/>
      <c r="DQ53" s="363"/>
      <c r="DR53" s="363"/>
      <c r="DS53" s="363"/>
      <c r="DT53" s="363"/>
      <c r="DU53" s="363"/>
      <c r="DV53" s="363"/>
      <c r="DW53" s="363"/>
      <c r="DX53" s="363"/>
      <c r="DY53" s="363"/>
      <c r="DZ53" s="363"/>
      <c r="EA53" s="363"/>
      <c r="EB53" s="363"/>
      <c r="EC53" s="363"/>
      <c r="ED53" s="363"/>
      <c r="EE53" s="363"/>
      <c r="EF53" s="363"/>
      <c r="EG53" s="363"/>
      <c r="EH53" s="363"/>
      <c r="EI53" s="363"/>
      <c r="EJ53" s="363"/>
      <c r="EK53" s="363"/>
      <c r="EL53" s="363"/>
      <c r="EM53" s="363"/>
      <c r="EN53" s="363"/>
      <c r="EO53" s="363"/>
      <c r="EP53" s="363"/>
      <c r="EQ53" s="363"/>
      <c r="ER53" s="363"/>
      <c r="ES53" s="363"/>
      <c r="ET53" s="363"/>
      <c r="EU53" s="363"/>
      <c r="EV53" s="363"/>
      <c r="EW53" s="363"/>
      <c r="EX53" s="363"/>
      <c r="EY53" s="363"/>
      <c r="EZ53" s="363"/>
      <c r="FA53" s="363"/>
      <c r="FB53" s="363"/>
      <c r="FC53" s="363"/>
      <c r="FD53" s="363"/>
      <c r="FE53" s="363"/>
      <c r="FF53" s="363"/>
      <c r="FG53" s="363"/>
      <c r="FH53" s="363"/>
      <c r="FI53" s="363"/>
      <c r="FJ53" s="363"/>
      <c r="FK53" s="363"/>
      <c r="FL53" s="363"/>
      <c r="FM53" s="363"/>
      <c r="FN53" s="363"/>
      <c r="FO53" s="363"/>
      <c r="FP53" s="363"/>
      <c r="FQ53" s="363"/>
      <c r="FR53" s="363"/>
      <c r="FS53" s="363"/>
      <c r="FT53" s="363"/>
      <c r="FU53" s="363"/>
      <c r="FV53" s="363"/>
      <c r="FW53" s="363"/>
      <c r="FX53" s="363"/>
      <c r="FY53" s="363"/>
      <c r="FZ53" s="363"/>
      <c r="GA53" s="363"/>
      <c r="GB53" s="363"/>
      <c r="GC53" s="363"/>
      <c r="GD53" s="363"/>
      <c r="GE53" s="363"/>
      <c r="GF53" s="363"/>
      <c r="GG53" s="363"/>
      <c r="GH53" s="363"/>
      <c r="GI53" s="363"/>
      <c r="GJ53" s="363"/>
      <c r="GK53" s="363"/>
      <c r="GL53" s="363"/>
      <c r="GM53" s="363"/>
      <c r="GN53" s="363"/>
      <c r="GO53" s="363"/>
      <c r="GP53" s="363"/>
      <c r="GQ53" s="363"/>
      <c r="GR53" s="363"/>
      <c r="GS53" s="363"/>
      <c r="GT53" s="363"/>
      <c r="GU53" s="363"/>
      <c r="GV53" s="363"/>
      <c r="GW53" s="363"/>
      <c r="GX53" s="363"/>
      <c r="GY53" s="363"/>
      <c r="GZ53" s="363"/>
      <c r="HA53" s="363"/>
      <c r="HB53" s="363"/>
      <c r="HC53" s="363"/>
      <c r="HD53" s="363"/>
      <c r="HE53" s="363"/>
      <c r="HF53" s="363"/>
      <c r="HG53" s="363"/>
      <c r="HH53" s="363"/>
      <c r="HI53" s="363"/>
      <c r="HJ53" s="363"/>
      <c r="HK53" s="363"/>
      <c r="HL53" s="363"/>
      <c r="HM53" s="363"/>
      <c r="HN53" s="363"/>
      <c r="HO53" s="363"/>
      <c r="HP53" s="363"/>
      <c r="HQ53" s="363"/>
      <c r="HR53" s="363"/>
      <c r="HS53" s="363"/>
      <c r="HT53" s="363"/>
      <c r="HU53" s="363"/>
      <c r="HV53" s="363"/>
      <c r="HW53" s="363"/>
      <c r="HX53" s="363"/>
      <c r="HY53" s="363"/>
      <c r="HZ53" s="363"/>
      <c r="IA53" s="363"/>
      <c r="IB53" s="363"/>
      <c r="IC53" s="363"/>
      <c r="ID53" s="363"/>
      <c r="IE53" s="363"/>
      <c r="IF53" s="363"/>
      <c r="IG53" s="363"/>
      <c r="IH53" s="363"/>
      <c r="II53" s="363"/>
      <c r="IJ53" s="363"/>
      <c r="IK53" s="363"/>
      <c r="IL53" s="363"/>
      <c r="IM53" s="363"/>
      <c r="IN53" s="363"/>
      <c r="IO53" s="363"/>
      <c r="IP53" s="363"/>
      <c r="IQ53" s="363"/>
      <c r="IR53" s="363"/>
      <c r="IS53" s="363"/>
      <c r="IT53" s="363"/>
      <c r="IU53" s="363"/>
      <c r="IV53" s="363"/>
    </row>
    <row r="54" spans="1:256">
      <c r="A54" s="425">
        <v>4</v>
      </c>
      <c r="B54" s="481" t="s">
        <v>405</v>
      </c>
      <c r="C54" s="385"/>
      <c r="D54" s="385"/>
      <c r="E54" s="385"/>
      <c r="F54" s="385"/>
      <c r="G54" s="385"/>
    </row>
    <row r="55" spans="1:256">
      <c r="A55" s="425">
        <v>5</v>
      </c>
      <c r="B55" s="481" t="s">
        <v>406</v>
      </c>
      <c r="C55" s="385"/>
      <c r="D55" s="385"/>
      <c r="E55" s="385"/>
      <c r="F55" s="385"/>
      <c r="G55" s="385"/>
    </row>
    <row r="56" spans="1:256">
      <c r="A56" s="425">
        <v>6</v>
      </c>
      <c r="B56" s="481" t="s">
        <v>407</v>
      </c>
      <c r="C56" s="385"/>
      <c r="D56" s="385"/>
      <c r="E56" s="385"/>
      <c r="F56" s="385"/>
      <c r="G56" s="385"/>
    </row>
    <row r="57" spans="1:256" ht="36">
      <c r="A57" s="425">
        <v>7</v>
      </c>
      <c r="B57" s="481" t="s">
        <v>408</v>
      </c>
      <c r="C57" s="385"/>
      <c r="D57" s="385"/>
      <c r="E57" s="385"/>
      <c r="F57" s="385"/>
      <c r="G57" s="385"/>
    </row>
    <row r="58" spans="1:256">
      <c r="A58" s="425">
        <v>8</v>
      </c>
      <c r="B58" s="481" t="s">
        <v>409</v>
      </c>
      <c r="C58" s="385"/>
      <c r="D58" s="385"/>
      <c r="E58" s="385"/>
      <c r="F58" s="385"/>
      <c r="G58" s="385"/>
    </row>
    <row r="59" spans="1:256">
      <c r="A59" s="425">
        <v>9</v>
      </c>
      <c r="B59" s="481" t="s">
        <v>410</v>
      </c>
      <c r="C59" s="385"/>
      <c r="D59" s="385"/>
      <c r="E59" s="385"/>
      <c r="F59" s="385"/>
      <c r="G59" s="385"/>
    </row>
    <row r="60" spans="1:256">
      <c r="A60" s="425">
        <v>10</v>
      </c>
      <c r="B60" s="481" t="s">
        <v>411</v>
      </c>
      <c r="C60" s="385"/>
      <c r="D60" s="385"/>
      <c r="E60" s="385"/>
      <c r="F60" s="385"/>
      <c r="G60" s="385"/>
    </row>
    <row r="61" spans="1:256">
      <c r="A61" s="425">
        <v>11</v>
      </c>
      <c r="B61" s="481" t="s">
        <v>411</v>
      </c>
      <c r="C61" s="385"/>
      <c r="D61" s="385"/>
      <c r="E61" s="385"/>
      <c r="F61" s="385"/>
      <c r="G61" s="385"/>
    </row>
    <row r="62" spans="1:256">
      <c r="A62" s="425">
        <v>12</v>
      </c>
      <c r="B62" s="481" t="s">
        <v>411</v>
      </c>
      <c r="C62" s="385"/>
      <c r="D62" s="385"/>
      <c r="E62" s="385"/>
      <c r="F62" s="385"/>
      <c r="G62" s="385"/>
    </row>
    <row r="63" spans="1:256">
      <c r="A63" s="425">
        <v>13</v>
      </c>
      <c r="B63" s="481" t="s">
        <v>411</v>
      </c>
      <c r="C63" s="385"/>
      <c r="D63" s="385"/>
      <c r="E63" s="385"/>
      <c r="F63" s="385"/>
      <c r="G63" s="385"/>
    </row>
    <row r="64" spans="1:256">
      <c r="A64" s="425">
        <v>14</v>
      </c>
      <c r="B64" s="481" t="s">
        <v>411</v>
      </c>
      <c r="C64" s="385"/>
      <c r="D64" s="385"/>
      <c r="E64" s="385"/>
      <c r="F64" s="385"/>
      <c r="G64" s="385"/>
    </row>
    <row r="65" spans="1:7">
      <c r="A65" s="482"/>
      <c r="B65" s="482" t="s">
        <v>521</v>
      </c>
      <c r="C65" s="483"/>
      <c r="D65" s="483"/>
      <c r="E65" s="483"/>
      <c r="F65" s="483"/>
      <c r="G65" s="483"/>
    </row>
    <row r="66" spans="1:7">
      <c r="A66" s="432" t="s">
        <v>499</v>
      </c>
      <c r="B66" s="432" t="s">
        <v>504</v>
      </c>
      <c r="C66" s="432"/>
      <c r="D66" s="432"/>
      <c r="E66" s="432"/>
      <c r="F66" s="432"/>
      <c r="G66" s="432"/>
    </row>
    <row r="67" spans="1:7">
      <c r="A67" s="425">
        <v>1</v>
      </c>
      <c r="B67" s="481" t="s">
        <v>402</v>
      </c>
      <c r="C67" s="385"/>
      <c r="D67" s="385"/>
      <c r="E67" s="385"/>
      <c r="F67" s="385"/>
      <c r="G67" s="385"/>
    </row>
    <row r="68" spans="1:7">
      <c r="A68" s="425">
        <v>2</v>
      </c>
      <c r="B68" s="481" t="s">
        <v>570</v>
      </c>
      <c r="C68" s="385"/>
      <c r="D68" s="385"/>
      <c r="E68" s="385"/>
      <c r="F68" s="385"/>
      <c r="G68" s="385"/>
    </row>
    <row r="69" spans="1:7">
      <c r="A69" s="425">
        <v>3</v>
      </c>
      <c r="B69" s="481" t="s">
        <v>404</v>
      </c>
      <c r="C69" s="385"/>
      <c r="D69" s="385"/>
      <c r="E69" s="385"/>
      <c r="F69" s="385"/>
      <c r="G69" s="385"/>
    </row>
    <row r="70" spans="1:7">
      <c r="A70" s="425">
        <v>4</v>
      </c>
      <c r="B70" s="481" t="s">
        <v>405</v>
      </c>
      <c r="C70" s="385"/>
      <c r="D70" s="385"/>
      <c r="E70" s="385"/>
      <c r="F70" s="385"/>
      <c r="G70" s="385"/>
    </row>
    <row r="71" spans="1:7">
      <c r="A71" s="425">
        <v>5</v>
      </c>
      <c r="B71" s="481" t="s">
        <v>406</v>
      </c>
      <c r="C71" s="385"/>
      <c r="D71" s="385"/>
      <c r="E71" s="385"/>
      <c r="F71" s="385"/>
      <c r="G71" s="385"/>
    </row>
    <row r="72" spans="1:7">
      <c r="A72" s="425">
        <v>6</v>
      </c>
      <c r="B72" s="481" t="s">
        <v>407</v>
      </c>
      <c r="C72" s="385"/>
      <c r="D72" s="385"/>
      <c r="E72" s="385"/>
      <c r="F72" s="385"/>
      <c r="G72" s="385"/>
    </row>
    <row r="73" spans="1:7" ht="36">
      <c r="A73" s="425">
        <v>7</v>
      </c>
      <c r="B73" s="481" t="s">
        <v>408</v>
      </c>
      <c r="C73" s="385"/>
      <c r="D73" s="385"/>
      <c r="E73" s="385"/>
      <c r="F73" s="385"/>
      <c r="G73" s="385"/>
    </row>
    <row r="74" spans="1:7">
      <c r="A74" s="425">
        <v>8</v>
      </c>
      <c r="B74" s="481" t="s">
        <v>409</v>
      </c>
      <c r="C74" s="385"/>
      <c r="D74" s="385"/>
      <c r="E74" s="385"/>
      <c r="F74" s="385"/>
      <c r="G74" s="385"/>
    </row>
    <row r="75" spans="1:7">
      <c r="A75" s="425">
        <v>9</v>
      </c>
      <c r="B75" s="481" t="s">
        <v>410</v>
      </c>
      <c r="C75" s="385"/>
      <c r="D75" s="385"/>
      <c r="E75" s="385"/>
      <c r="F75" s="385"/>
      <c r="G75" s="385"/>
    </row>
    <row r="76" spans="1:7">
      <c r="A76" s="425">
        <v>10</v>
      </c>
      <c r="B76" s="481" t="s">
        <v>411</v>
      </c>
      <c r="C76" s="385"/>
      <c r="D76" s="385"/>
      <c r="E76" s="385"/>
      <c r="F76" s="385"/>
      <c r="G76" s="385"/>
    </row>
    <row r="77" spans="1:7">
      <c r="A77" s="425">
        <v>11</v>
      </c>
      <c r="B77" s="481" t="s">
        <v>411</v>
      </c>
      <c r="C77" s="385"/>
      <c r="D77" s="385"/>
      <c r="E77" s="385"/>
      <c r="F77" s="385"/>
      <c r="G77" s="385"/>
    </row>
    <row r="78" spans="1:7">
      <c r="A78" s="425">
        <v>12</v>
      </c>
      <c r="B78" s="481" t="s">
        <v>411</v>
      </c>
      <c r="C78" s="385"/>
      <c r="D78" s="385"/>
      <c r="E78" s="385"/>
      <c r="F78" s="385"/>
      <c r="G78" s="385"/>
    </row>
    <row r="79" spans="1:7">
      <c r="A79" s="425">
        <v>13</v>
      </c>
      <c r="B79" s="481" t="s">
        <v>411</v>
      </c>
      <c r="C79" s="385"/>
      <c r="D79" s="385"/>
      <c r="E79" s="385"/>
      <c r="F79" s="385"/>
      <c r="G79" s="385"/>
    </row>
    <row r="80" spans="1:7">
      <c r="A80" s="425">
        <v>14</v>
      </c>
      <c r="B80" s="481" t="s">
        <v>411</v>
      </c>
      <c r="C80" s="385"/>
      <c r="D80" s="385"/>
      <c r="E80" s="385"/>
      <c r="F80" s="385"/>
      <c r="G80" s="385"/>
    </row>
    <row r="81" spans="1:7">
      <c r="A81" s="482"/>
      <c r="B81" s="482" t="s">
        <v>522</v>
      </c>
      <c r="C81" s="483"/>
      <c r="D81" s="483"/>
      <c r="E81" s="483"/>
      <c r="F81" s="483"/>
      <c r="G81" s="483"/>
    </row>
    <row r="82" spans="1:7">
      <c r="A82" s="484"/>
      <c r="B82" s="484" t="s">
        <v>505</v>
      </c>
      <c r="C82" s="485"/>
      <c r="D82" s="485"/>
      <c r="E82" s="485"/>
      <c r="F82" s="485"/>
      <c r="G82" s="485"/>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1">
    <mergeCell ref="F1:G1"/>
  </mergeCells>
  <pageMargins left="0.7" right="0.7" top="0.75" bottom="0.75" header="0.3" footer="0.3"/>
  <pageSetup paperSize="9" scale="76" orientation="landscape" r:id="rId2"/>
  <headerFooter>
    <oddHeader>&amp;L&amp;"-,Regular"&amp;11Bank of Bhutan&amp;C&amp;"-,Regular"&amp;11Bill of Materials&amp;R&amp;A</oddHeader>
    <oddFooter>&amp;CPage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U42"/>
  <sheetViews>
    <sheetView topLeftCell="A13" zoomScaleNormal="100" workbookViewId="0">
      <selection activeCell="G49" sqref="G49"/>
    </sheetView>
  </sheetViews>
  <sheetFormatPr defaultColWidth="9.1796875" defaultRowHeight="14.5"/>
  <cols>
    <col min="1" max="1" width="3" style="361" bestFit="1" customWidth="1"/>
    <col min="2" max="2" width="30.453125" style="361" customWidth="1"/>
    <col min="3" max="3" width="11" style="361" customWidth="1"/>
    <col min="4" max="4" width="16.453125" style="361" customWidth="1"/>
    <col min="5" max="5" width="17.54296875" style="361" customWidth="1"/>
    <col min="6" max="6" width="18.54296875" style="361" customWidth="1"/>
    <col min="7" max="7" width="18.453125" style="361" customWidth="1"/>
    <col min="8" max="8" width="10.54296875" style="361" customWidth="1"/>
    <col min="9" max="9" width="15.54296875" style="361" customWidth="1"/>
    <col min="10" max="10" width="18.453125" style="361" customWidth="1"/>
    <col min="11" max="11" width="11.453125" style="361" customWidth="1"/>
    <col min="12" max="18" width="15.81640625" style="361" customWidth="1"/>
    <col min="19" max="19" width="18.453125" style="361" customWidth="1"/>
    <col min="20" max="20" width="11.453125" style="361" customWidth="1"/>
    <col min="21" max="21" width="15.54296875" style="361" customWidth="1"/>
    <col min="22" max="22" width="17.81640625" style="361" customWidth="1"/>
    <col min="23" max="23" width="21.1796875" style="361" customWidth="1"/>
    <col min="24" max="16384" width="9.1796875" style="361"/>
  </cols>
  <sheetData>
    <row r="1" spans="1:51" ht="39.65" customHeight="1">
      <c r="A1" s="434" t="s">
        <v>138</v>
      </c>
      <c r="B1" s="434" t="s">
        <v>63</v>
      </c>
      <c r="C1" s="478" t="s">
        <v>393</v>
      </c>
      <c r="D1" s="478" t="s">
        <v>494</v>
      </c>
      <c r="E1" s="478" t="s">
        <v>449</v>
      </c>
      <c r="F1" s="478" t="s">
        <v>450</v>
      </c>
      <c r="G1" s="386"/>
      <c r="H1" s="386"/>
      <c r="I1" s="386"/>
      <c r="J1" s="386"/>
      <c r="K1" s="386"/>
      <c r="L1" s="386"/>
      <c r="M1" s="386"/>
      <c r="N1" s="386"/>
      <c r="O1" s="386"/>
      <c r="P1" s="386"/>
      <c r="Q1" s="386"/>
      <c r="R1" s="386"/>
      <c r="S1" s="386"/>
      <c r="T1" s="386"/>
      <c r="U1" s="386"/>
      <c r="V1" s="386"/>
    </row>
    <row r="2" spans="1:51">
      <c r="A2" s="432" t="s">
        <v>483</v>
      </c>
      <c r="B2" s="432" t="s">
        <v>489</v>
      </c>
      <c r="C2" s="432"/>
      <c r="D2" s="432"/>
      <c r="E2" s="432"/>
      <c r="F2" s="432"/>
      <c r="G2" s="386"/>
      <c r="H2" s="386"/>
      <c r="I2" s="386"/>
      <c r="J2" s="386"/>
      <c r="K2" s="386"/>
      <c r="L2" s="386"/>
      <c r="M2" s="386"/>
      <c r="N2" s="386"/>
      <c r="O2" s="386"/>
      <c r="P2" s="386"/>
      <c r="Q2" s="386"/>
      <c r="R2" s="386"/>
      <c r="S2" s="386"/>
      <c r="T2" s="386"/>
      <c r="U2" s="386"/>
      <c r="V2" s="386"/>
      <c r="W2" s="386"/>
      <c r="X2" s="386"/>
      <c r="Y2" s="386"/>
      <c r="Z2" s="386"/>
      <c r="AA2" s="386"/>
      <c r="AB2" s="386"/>
      <c r="AC2" s="386"/>
      <c r="AD2" s="386"/>
      <c r="AE2" s="386"/>
      <c r="AF2" s="386"/>
      <c r="AG2" s="386"/>
      <c r="AH2" s="386"/>
      <c r="AI2" s="386"/>
      <c r="AJ2" s="386"/>
      <c r="AK2" s="386"/>
      <c r="AL2" s="386"/>
      <c r="AM2" s="386"/>
      <c r="AN2" s="386"/>
      <c r="AO2" s="386"/>
      <c r="AP2" s="386"/>
      <c r="AQ2" s="386"/>
      <c r="AR2" s="386"/>
      <c r="AS2" s="386"/>
      <c r="AT2" s="386"/>
      <c r="AU2" s="386"/>
      <c r="AV2" s="386"/>
      <c r="AW2" s="386"/>
      <c r="AX2" s="386"/>
      <c r="AY2" s="386"/>
    </row>
    <row r="3" spans="1:51">
      <c r="A3" s="479">
        <v>1</v>
      </c>
      <c r="B3" s="480" t="s">
        <v>566</v>
      </c>
      <c r="C3" s="385"/>
      <c r="D3" s="385"/>
      <c r="E3" s="385"/>
      <c r="F3" s="385"/>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386"/>
      <c r="AG3" s="386"/>
      <c r="AH3" s="386"/>
      <c r="AI3" s="386"/>
      <c r="AJ3" s="386"/>
      <c r="AK3" s="386"/>
      <c r="AL3" s="386"/>
      <c r="AM3" s="386"/>
      <c r="AN3" s="386"/>
      <c r="AO3" s="386"/>
      <c r="AP3" s="386"/>
      <c r="AQ3" s="386"/>
      <c r="AR3" s="386"/>
      <c r="AS3" s="386"/>
      <c r="AT3" s="386"/>
      <c r="AU3" s="386"/>
      <c r="AV3" s="386"/>
      <c r="AW3" s="386"/>
      <c r="AX3" s="386"/>
      <c r="AY3" s="386"/>
    </row>
    <row r="4" spans="1:51">
      <c r="A4" s="479">
        <v>2</v>
      </c>
      <c r="B4" s="480" t="s">
        <v>567</v>
      </c>
      <c r="C4" s="385"/>
      <c r="D4" s="385"/>
      <c r="E4" s="385"/>
      <c r="F4" s="385"/>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c r="AK4" s="386"/>
      <c r="AL4" s="386"/>
      <c r="AM4" s="386"/>
      <c r="AN4" s="386"/>
      <c r="AO4" s="386"/>
      <c r="AP4" s="386"/>
      <c r="AQ4" s="386"/>
      <c r="AR4" s="386"/>
      <c r="AS4" s="386"/>
      <c r="AT4" s="386"/>
      <c r="AU4" s="386"/>
      <c r="AV4" s="386"/>
      <c r="AW4" s="386"/>
      <c r="AX4" s="386"/>
      <c r="AY4" s="386"/>
    </row>
    <row r="5" spans="1:51">
      <c r="A5" s="479">
        <v>3</v>
      </c>
      <c r="B5" s="480" t="s">
        <v>568</v>
      </c>
      <c r="C5" s="385"/>
      <c r="D5" s="385"/>
      <c r="E5" s="385"/>
      <c r="F5" s="385"/>
      <c r="G5" s="386"/>
      <c r="H5" s="386"/>
      <c r="I5" s="386"/>
      <c r="J5" s="386"/>
      <c r="K5" s="386"/>
      <c r="L5" s="386"/>
      <c r="M5" s="386"/>
      <c r="N5" s="386"/>
      <c r="O5" s="386"/>
      <c r="P5" s="386"/>
      <c r="Q5" s="386"/>
      <c r="R5" s="386"/>
      <c r="S5" s="386"/>
      <c r="T5" s="386"/>
      <c r="U5" s="386"/>
      <c r="V5" s="386"/>
    </row>
    <row r="6" spans="1:51">
      <c r="A6" s="479">
        <v>4</v>
      </c>
      <c r="B6" s="480" t="s">
        <v>568</v>
      </c>
      <c r="C6" s="385"/>
      <c r="D6" s="385"/>
      <c r="E6" s="385"/>
      <c r="F6" s="385"/>
      <c r="G6" s="386"/>
      <c r="H6" s="386"/>
      <c r="I6" s="386"/>
      <c r="J6" s="386"/>
      <c r="K6" s="386"/>
      <c r="L6" s="386"/>
      <c r="M6" s="386"/>
      <c r="N6" s="386"/>
      <c r="O6" s="386"/>
      <c r="P6" s="386"/>
      <c r="Q6" s="386"/>
      <c r="R6" s="386"/>
      <c r="S6" s="386"/>
      <c r="T6" s="386"/>
      <c r="U6" s="386"/>
      <c r="V6" s="386"/>
    </row>
    <row r="7" spans="1:51">
      <c r="A7" s="479">
        <v>5</v>
      </c>
      <c r="B7" s="481" t="s">
        <v>411</v>
      </c>
      <c r="C7" s="385"/>
      <c r="D7" s="385"/>
      <c r="E7" s="385"/>
      <c r="F7" s="385"/>
      <c r="G7" s="386"/>
      <c r="H7" s="386"/>
      <c r="I7" s="386"/>
      <c r="J7" s="386"/>
      <c r="K7" s="386"/>
      <c r="L7" s="386"/>
      <c r="M7" s="386"/>
      <c r="N7" s="386"/>
      <c r="O7" s="386"/>
      <c r="P7" s="386"/>
      <c r="Q7" s="386"/>
      <c r="R7" s="386"/>
      <c r="S7" s="386"/>
      <c r="T7" s="386"/>
      <c r="U7" s="386"/>
      <c r="V7" s="386"/>
    </row>
    <row r="8" spans="1:51">
      <c r="A8" s="479">
        <v>6</v>
      </c>
      <c r="B8" s="481" t="s">
        <v>411</v>
      </c>
      <c r="C8" s="385"/>
      <c r="D8" s="385"/>
      <c r="E8" s="385"/>
      <c r="F8" s="385"/>
      <c r="G8" s="386"/>
      <c r="H8" s="386"/>
      <c r="I8" s="386"/>
      <c r="J8" s="386"/>
      <c r="K8" s="386"/>
      <c r="L8" s="386"/>
      <c r="M8" s="386"/>
      <c r="N8" s="386"/>
      <c r="O8" s="386"/>
      <c r="P8" s="386"/>
      <c r="Q8" s="386"/>
      <c r="R8" s="386"/>
      <c r="S8" s="386"/>
      <c r="T8" s="386"/>
      <c r="U8" s="386"/>
      <c r="V8" s="386"/>
    </row>
    <row r="9" spans="1:51">
      <c r="A9" s="482"/>
      <c r="B9" s="482" t="s">
        <v>523</v>
      </c>
      <c r="C9" s="483"/>
      <c r="D9" s="483"/>
      <c r="E9" s="483"/>
      <c r="F9" s="483"/>
      <c r="G9" s="386"/>
      <c r="H9" s="386"/>
      <c r="I9" s="386"/>
      <c r="J9" s="386"/>
      <c r="K9" s="386"/>
      <c r="L9" s="386"/>
      <c r="M9" s="386"/>
      <c r="N9" s="386"/>
      <c r="O9" s="386"/>
      <c r="P9" s="386"/>
      <c r="Q9" s="386"/>
      <c r="R9" s="386"/>
      <c r="S9" s="386"/>
      <c r="T9" s="386"/>
      <c r="U9" s="386"/>
      <c r="V9" s="386"/>
    </row>
    <row r="10" spans="1:51">
      <c r="A10" s="432" t="s">
        <v>484</v>
      </c>
      <c r="B10" s="432" t="s">
        <v>490</v>
      </c>
      <c r="C10" s="432"/>
      <c r="D10" s="432"/>
      <c r="E10" s="432"/>
      <c r="F10" s="432"/>
      <c r="G10" s="386"/>
      <c r="H10" s="386"/>
      <c r="I10" s="386"/>
      <c r="J10" s="386"/>
      <c r="K10" s="386"/>
      <c r="L10" s="386"/>
      <c r="M10" s="386"/>
      <c r="N10" s="386"/>
      <c r="O10" s="386"/>
      <c r="P10" s="386"/>
      <c r="Q10" s="386"/>
      <c r="R10" s="386"/>
      <c r="S10" s="386"/>
      <c r="T10" s="386"/>
      <c r="U10" s="386"/>
      <c r="V10" s="386"/>
    </row>
    <row r="11" spans="1:51">
      <c r="A11" s="479">
        <v>1</v>
      </c>
      <c r="B11" s="480" t="s">
        <v>566</v>
      </c>
      <c r="C11" s="385"/>
      <c r="D11" s="385"/>
      <c r="E11" s="385"/>
      <c r="F11" s="385"/>
      <c r="G11" s="386"/>
      <c r="H11" s="386"/>
      <c r="I11" s="386"/>
      <c r="J11" s="386"/>
      <c r="K11" s="386"/>
      <c r="L11" s="386"/>
      <c r="M11" s="386"/>
      <c r="N11" s="386"/>
      <c r="O11" s="386"/>
      <c r="P11" s="386"/>
      <c r="Q11" s="386"/>
      <c r="R11" s="386"/>
      <c r="S11" s="386"/>
      <c r="T11" s="386"/>
      <c r="U11" s="386"/>
      <c r="V11" s="386"/>
    </row>
    <row r="12" spans="1:51">
      <c r="A12" s="479">
        <v>2</v>
      </c>
      <c r="B12" s="480" t="s">
        <v>567</v>
      </c>
      <c r="C12" s="385"/>
      <c r="D12" s="385"/>
      <c r="E12" s="385"/>
      <c r="F12" s="385"/>
      <c r="G12" s="386"/>
      <c r="H12" s="386"/>
      <c r="I12" s="386"/>
      <c r="J12" s="386"/>
      <c r="K12" s="386"/>
      <c r="L12" s="386"/>
      <c r="M12" s="386"/>
      <c r="N12" s="386"/>
      <c r="O12" s="386"/>
      <c r="P12" s="386"/>
      <c r="Q12" s="386"/>
      <c r="R12" s="386"/>
      <c r="S12" s="386"/>
      <c r="T12" s="386"/>
      <c r="U12" s="386"/>
      <c r="V12" s="386"/>
    </row>
    <row r="13" spans="1:51">
      <c r="A13" s="479">
        <v>3</v>
      </c>
      <c r="B13" s="480" t="s">
        <v>568</v>
      </c>
      <c r="C13" s="385"/>
      <c r="D13" s="385"/>
      <c r="E13" s="385"/>
      <c r="F13" s="385"/>
      <c r="G13" s="386"/>
      <c r="H13" s="386"/>
      <c r="I13" s="386"/>
      <c r="J13" s="386"/>
      <c r="K13" s="386"/>
      <c r="L13" s="386"/>
      <c r="M13" s="386"/>
      <c r="N13" s="386"/>
      <c r="O13" s="386"/>
      <c r="P13" s="386"/>
      <c r="Q13" s="386"/>
      <c r="R13" s="386"/>
      <c r="S13" s="386"/>
      <c r="T13" s="386"/>
      <c r="U13" s="386"/>
      <c r="V13" s="386"/>
    </row>
    <row r="14" spans="1:51">
      <c r="A14" s="479">
        <v>4</v>
      </c>
      <c r="B14" s="480" t="s">
        <v>571</v>
      </c>
      <c r="C14" s="385"/>
      <c r="D14" s="385"/>
      <c r="E14" s="385"/>
      <c r="F14" s="385"/>
      <c r="G14" s="386"/>
      <c r="H14" s="386"/>
      <c r="I14" s="386"/>
      <c r="J14" s="386"/>
      <c r="K14" s="386"/>
      <c r="L14" s="386"/>
      <c r="M14" s="386"/>
      <c r="N14" s="386"/>
      <c r="O14" s="386"/>
      <c r="P14" s="386"/>
      <c r="Q14" s="386"/>
      <c r="R14" s="386"/>
      <c r="S14" s="386"/>
      <c r="T14" s="386"/>
      <c r="U14" s="386"/>
      <c r="V14" s="386"/>
    </row>
    <row r="15" spans="1:51">
      <c r="A15" s="479">
        <v>5</v>
      </c>
      <c r="B15" s="481" t="s">
        <v>411</v>
      </c>
      <c r="C15" s="385"/>
      <c r="D15" s="385"/>
      <c r="E15" s="385"/>
      <c r="F15" s="385"/>
      <c r="G15" s="386"/>
      <c r="H15" s="386"/>
      <c r="I15" s="386"/>
      <c r="J15" s="386"/>
      <c r="K15" s="386"/>
      <c r="L15" s="386"/>
      <c r="M15" s="386"/>
      <c r="N15" s="386"/>
      <c r="O15" s="386"/>
      <c r="P15" s="386"/>
      <c r="Q15" s="386"/>
      <c r="R15" s="386"/>
      <c r="S15" s="386"/>
      <c r="T15" s="386"/>
      <c r="U15" s="386"/>
      <c r="V15" s="386"/>
    </row>
    <row r="16" spans="1:51">
      <c r="A16" s="479">
        <v>6</v>
      </c>
      <c r="B16" s="481" t="s">
        <v>411</v>
      </c>
      <c r="C16" s="385"/>
      <c r="D16" s="385"/>
      <c r="E16" s="385"/>
      <c r="F16" s="385"/>
      <c r="G16" s="386"/>
      <c r="H16" s="386"/>
      <c r="I16" s="386"/>
      <c r="J16" s="386"/>
      <c r="K16" s="386"/>
      <c r="L16" s="386"/>
      <c r="M16" s="386"/>
      <c r="N16" s="386"/>
      <c r="O16" s="386"/>
      <c r="P16" s="386"/>
      <c r="Q16" s="386"/>
      <c r="R16" s="386"/>
      <c r="S16" s="386"/>
      <c r="T16" s="386"/>
      <c r="U16" s="386"/>
      <c r="V16" s="386"/>
    </row>
    <row r="17" spans="1:255">
      <c r="A17" s="482"/>
      <c r="B17" s="482" t="s">
        <v>524</v>
      </c>
      <c r="C17" s="483"/>
      <c r="D17" s="483"/>
      <c r="E17" s="483"/>
      <c r="F17" s="483"/>
      <c r="G17" s="386"/>
      <c r="H17" s="386"/>
      <c r="I17" s="386"/>
      <c r="J17" s="386"/>
      <c r="K17" s="386"/>
      <c r="L17" s="386"/>
      <c r="M17" s="386"/>
      <c r="N17" s="386"/>
      <c r="O17" s="386"/>
      <c r="P17" s="386"/>
      <c r="Q17" s="386"/>
      <c r="R17" s="386"/>
      <c r="S17" s="386"/>
      <c r="T17" s="386"/>
      <c r="U17" s="386"/>
      <c r="V17" s="386"/>
    </row>
    <row r="18" spans="1:255">
      <c r="A18" s="432" t="s">
        <v>485</v>
      </c>
      <c r="B18" s="432" t="s">
        <v>491</v>
      </c>
      <c r="C18" s="432"/>
      <c r="D18" s="432"/>
      <c r="E18" s="432"/>
      <c r="F18" s="432"/>
      <c r="G18" s="386"/>
      <c r="H18" s="386"/>
      <c r="I18" s="386"/>
      <c r="J18" s="386"/>
      <c r="K18" s="386"/>
      <c r="L18" s="386"/>
      <c r="M18" s="386"/>
      <c r="N18" s="386"/>
      <c r="O18" s="386"/>
      <c r="P18" s="386"/>
      <c r="Q18" s="386"/>
      <c r="R18" s="386"/>
      <c r="S18" s="386"/>
      <c r="T18" s="386"/>
      <c r="U18" s="386"/>
      <c r="V18" s="386"/>
    </row>
    <row r="19" spans="1:255">
      <c r="A19" s="479">
        <v>1</v>
      </c>
      <c r="B19" s="480" t="s">
        <v>566</v>
      </c>
      <c r="C19" s="385"/>
      <c r="D19" s="385"/>
      <c r="E19" s="385"/>
      <c r="F19" s="385"/>
      <c r="G19" s="386"/>
      <c r="H19" s="386"/>
      <c r="I19" s="386"/>
      <c r="J19" s="386"/>
      <c r="K19" s="386"/>
      <c r="L19" s="386"/>
      <c r="M19" s="386"/>
      <c r="N19" s="386"/>
      <c r="O19" s="386"/>
      <c r="P19" s="386"/>
      <c r="Q19" s="386"/>
      <c r="R19" s="386"/>
      <c r="S19" s="386"/>
      <c r="T19" s="386"/>
      <c r="U19" s="386"/>
      <c r="V19" s="386"/>
    </row>
    <row r="20" spans="1:255">
      <c r="A20" s="479">
        <v>2</v>
      </c>
      <c r="B20" s="480" t="s">
        <v>567</v>
      </c>
      <c r="C20" s="385"/>
      <c r="D20" s="385"/>
      <c r="E20" s="385"/>
      <c r="F20" s="385"/>
      <c r="G20" s="386"/>
      <c r="H20" s="386"/>
      <c r="I20" s="386"/>
      <c r="J20" s="386"/>
      <c r="K20" s="386"/>
      <c r="L20" s="386"/>
      <c r="M20" s="386"/>
      <c r="N20" s="386"/>
      <c r="O20" s="386"/>
      <c r="P20" s="386"/>
      <c r="Q20" s="386"/>
      <c r="R20" s="386"/>
      <c r="S20" s="386"/>
      <c r="T20" s="386"/>
      <c r="U20" s="386"/>
      <c r="V20" s="386"/>
    </row>
    <row r="21" spans="1:255">
      <c r="A21" s="479">
        <v>3</v>
      </c>
      <c r="B21" s="480" t="s">
        <v>568</v>
      </c>
      <c r="C21" s="385"/>
      <c r="D21" s="385"/>
      <c r="E21" s="385"/>
      <c r="F21" s="385"/>
      <c r="G21" s="386"/>
      <c r="H21" s="386"/>
      <c r="I21" s="386"/>
      <c r="J21" s="386"/>
      <c r="K21" s="386"/>
      <c r="L21" s="386"/>
      <c r="M21" s="386"/>
      <c r="N21" s="386"/>
      <c r="O21" s="386"/>
      <c r="P21" s="386"/>
      <c r="Q21" s="386"/>
      <c r="R21" s="386"/>
      <c r="S21" s="386"/>
      <c r="T21" s="386"/>
      <c r="U21" s="386"/>
      <c r="V21" s="386"/>
    </row>
    <row r="22" spans="1:255">
      <c r="A22" s="479">
        <v>4</v>
      </c>
      <c r="B22" s="480" t="s">
        <v>571</v>
      </c>
      <c r="C22" s="385"/>
      <c r="D22" s="385"/>
      <c r="E22" s="385"/>
      <c r="F22" s="385"/>
      <c r="G22" s="386"/>
      <c r="H22" s="386"/>
      <c r="I22" s="386"/>
      <c r="J22" s="386"/>
      <c r="K22" s="386"/>
      <c r="L22" s="386"/>
      <c r="M22" s="386"/>
      <c r="N22" s="386"/>
      <c r="O22" s="386"/>
      <c r="P22" s="386"/>
      <c r="Q22" s="386"/>
      <c r="R22" s="386"/>
      <c r="S22" s="386"/>
      <c r="T22" s="386"/>
      <c r="U22" s="386"/>
      <c r="V22" s="386"/>
    </row>
    <row r="23" spans="1:255">
      <c r="A23" s="479">
        <v>5</v>
      </c>
      <c r="B23" s="481" t="s">
        <v>411</v>
      </c>
      <c r="C23" s="385"/>
      <c r="D23" s="385"/>
      <c r="E23" s="385"/>
      <c r="F23" s="385"/>
      <c r="G23" s="386"/>
      <c r="H23" s="386"/>
      <c r="I23" s="386"/>
      <c r="J23" s="386"/>
      <c r="K23" s="386"/>
      <c r="L23" s="386"/>
      <c r="M23" s="386"/>
      <c r="N23" s="386"/>
      <c r="O23" s="386"/>
      <c r="P23" s="386"/>
      <c r="Q23" s="386"/>
      <c r="R23" s="386"/>
      <c r="S23" s="386"/>
      <c r="T23" s="386"/>
      <c r="U23" s="386"/>
      <c r="V23" s="386"/>
    </row>
    <row r="24" spans="1:255">
      <c r="A24" s="479">
        <v>6</v>
      </c>
      <c r="B24" s="481" t="s">
        <v>411</v>
      </c>
      <c r="C24" s="385"/>
      <c r="D24" s="385"/>
      <c r="E24" s="385"/>
      <c r="F24" s="385"/>
      <c r="G24" s="386"/>
      <c r="H24" s="386"/>
      <c r="I24" s="386"/>
      <c r="J24" s="386"/>
      <c r="K24" s="386"/>
      <c r="L24" s="386"/>
      <c r="M24" s="386"/>
      <c r="N24" s="386"/>
      <c r="O24" s="386"/>
      <c r="P24" s="386"/>
      <c r="Q24" s="386"/>
      <c r="R24" s="386"/>
      <c r="S24" s="386"/>
      <c r="T24" s="386"/>
      <c r="U24" s="386"/>
      <c r="V24" s="386"/>
    </row>
    <row r="25" spans="1:255">
      <c r="A25" s="482"/>
      <c r="B25" s="482" t="s">
        <v>525</v>
      </c>
      <c r="C25" s="483"/>
      <c r="D25" s="483"/>
      <c r="E25" s="483"/>
      <c r="F25" s="483"/>
      <c r="G25" s="386"/>
      <c r="H25" s="386"/>
      <c r="I25" s="386"/>
      <c r="J25" s="386"/>
      <c r="K25" s="386"/>
      <c r="L25" s="386"/>
      <c r="M25" s="386"/>
      <c r="N25" s="386"/>
      <c r="O25" s="386"/>
      <c r="P25" s="386"/>
      <c r="Q25" s="386"/>
      <c r="R25" s="386"/>
      <c r="S25" s="386"/>
      <c r="T25" s="386"/>
      <c r="U25" s="386"/>
      <c r="V25" s="386"/>
    </row>
    <row r="26" spans="1:255" s="389" customFormat="1">
      <c r="A26" s="432" t="s">
        <v>486</v>
      </c>
      <c r="B26" s="432" t="s">
        <v>492</v>
      </c>
      <c r="C26" s="432"/>
      <c r="D26" s="432"/>
      <c r="E26" s="432"/>
      <c r="F26" s="432"/>
      <c r="G26" s="388"/>
      <c r="H26" s="388"/>
      <c r="I26" s="388"/>
      <c r="J26" s="388"/>
      <c r="K26" s="388"/>
      <c r="L26" s="388"/>
      <c r="M26" s="388"/>
      <c r="N26" s="388"/>
      <c r="O26" s="388"/>
      <c r="P26" s="388"/>
      <c r="Q26" s="388"/>
      <c r="R26" s="388"/>
      <c r="S26" s="388"/>
      <c r="T26" s="388"/>
      <c r="U26" s="388"/>
      <c r="V26" s="388"/>
    </row>
    <row r="27" spans="1:255" s="387" customFormat="1">
      <c r="A27" s="479">
        <v>1</v>
      </c>
      <c r="B27" s="480" t="s">
        <v>566</v>
      </c>
      <c r="C27" s="385"/>
      <c r="D27" s="385"/>
      <c r="E27" s="385"/>
      <c r="F27" s="385"/>
      <c r="G27" s="386"/>
      <c r="H27" s="386"/>
      <c r="I27" s="386"/>
      <c r="J27" s="386"/>
      <c r="K27" s="386"/>
      <c r="L27" s="386"/>
      <c r="M27" s="386"/>
      <c r="N27" s="386"/>
      <c r="O27" s="386"/>
      <c r="P27" s="386"/>
      <c r="Q27" s="386"/>
      <c r="R27" s="386"/>
      <c r="S27" s="386"/>
      <c r="T27" s="386"/>
      <c r="U27" s="386"/>
      <c r="V27" s="386"/>
    </row>
    <row r="28" spans="1:255">
      <c r="A28" s="479">
        <v>2</v>
      </c>
      <c r="B28" s="480" t="s">
        <v>567</v>
      </c>
      <c r="C28" s="385"/>
      <c r="D28" s="385"/>
      <c r="E28" s="385"/>
      <c r="F28" s="385"/>
      <c r="W28" s="363"/>
      <c r="X28" s="363"/>
      <c r="Y28" s="363"/>
      <c r="Z28" s="363"/>
      <c r="AA28" s="363"/>
      <c r="AB28" s="363"/>
      <c r="AC28" s="363"/>
      <c r="AD28" s="363"/>
      <c r="AE28" s="363"/>
      <c r="AF28" s="363"/>
      <c r="AG28" s="363"/>
      <c r="AH28" s="363"/>
      <c r="AI28" s="363"/>
      <c r="AJ28" s="363"/>
      <c r="AK28" s="363"/>
      <c r="AL28" s="363"/>
      <c r="AM28" s="363"/>
      <c r="AN28" s="363"/>
      <c r="AO28" s="363"/>
      <c r="AP28" s="363"/>
      <c r="AQ28" s="363"/>
      <c r="AR28" s="363"/>
      <c r="AS28" s="363"/>
      <c r="AT28" s="363"/>
      <c r="AU28" s="363"/>
      <c r="AV28" s="363"/>
      <c r="AW28" s="363"/>
      <c r="AX28" s="363"/>
      <c r="AY28" s="363"/>
      <c r="AZ28" s="363"/>
      <c r="BA28" s="363"/>
      <c r="BB28" s="363"/>
      <c r="BC28" s="363"/>
      <c r="BD28" s="363"/>
      <c r="BE28" s="363"/>
      <c r="BF28" s="363"/>
      <c r="BG28" s="363"/>
      <c r="BH28" s="363"/>
      <c r="BI28" s="363"/>
      <c r="BJ28" s="363"/>
      <c r="BK28" s="363"/>
      <c r="BL28" s="363"/>
      <c r="BM28" s="363"/>
      <c r="BN28" s="363"/>
      <c r="BO28" s="363"/>
      <c r="BP28" s="363"/>
      <c r="BQ28" s="363"/>
      <c r="BR28" s="363"/>
      <c r="BS28" s="363"/>
      <c r="BT28" s="363"/>
      <c r="BU28" s="363"/>
      <c r="BV28" s="363"/>
      <c r="BW28" s="363"/>
      <c r="BX28" s="363"/>
      <c r="BY28" s="363"/>
      <c r="BZ28" s="363"/>
      <c r="CA28" s="363"/>
      <c r="CB28" s="363"/>
      <c r="CC28" s="363"/>
      <c r="CD28" s="363"/>
      <c r="CE28" s="363"/>
      <c r="CF28" s="363"/>
      <c r="CG28" s="363"/>
      <c r="CH28" s="363"/>
      <c r="CI28" s="363"/>
      <c r="CJ28" s="363"/>
      <c r="CK28" s="363"/>
      <c r="CL28" s="363"/>
      <c r="CM28" s="363"/>
      <c r="CN28" s="363"/>
      <c r="CO28" s="363"/>
      <c r="CP28" s="363"/>
      <c r="CQ28" s="363"/>
      <c r="CR28" s="363"/>
      <c r="CS28" s="363"/>
      <c r="CT28" s="363"/>
      <c r="CU28" s="363"/>
      <c r="CV28" s="363"/>
      <c r="CW28" s="363"/>
      <c r="CX28" s="363"/>
      <c r="CY28" s="363"/>
      <c r="CZ28" s="363"/>
      <c r="DA28" s="363"/>
      <c r="DB28" s="363"/>
      <c r="DC28" s="363"/>
      <c r="DD28" s="363"/>
      <c r="DE28" s="363"/>
      <c r="DF28" s="363"/>
      <c r="DG28" s="363"/>
      <c r="DH28" s="363"/>
      <c r="DI28" s="363"/>
      <c r="DJ28" s="363"/>
      <c r="DK28" s="363"/>
      <c r="DL28" s="363"/>
      <c r="DM28" s="363"/>
      <c r="DN28" s="363"/>
      <c r="DO28" s="363"/>
      <c r="DP28" s="363"/>
      <c r="DQ28" s="363"/>
      <c r="DR28" s="363"/>
      <c r="DS28" s="363"/>
      <c r="DT28" s="363"/>
      <c r="DU28" s="363"/>
      <c r="DV28" s="363"/>
      <c r="DW28" s="363"/>
      <c r="DX28" s="363"/>
      <c r="DY28" s="363"/>
      <c r="DZ28" s="363"/>
      <c r="EA28" s="363"/>
      <c r="EB28" s="363"/>
      <c r="EC28" s="363"/>
      <c r="ED28" s="363"/>
      <c r="EE28" s="363"/>
      <c r="EF28" s="363"/>
      <c r="EG28" s="363"/>
      <c r="EH28" s="363"/>
      <c r="EI28" s="363"/>
      <c r="EJ28" s="363"/>
      <c r="EK28" s="363"/>
      <c r="EL28" s="363"/>
      <c r="EM28" s="363"/>
      <c r="EN28" s="363"/>
      <c r="EO28" s="363"/>
      <c r="EP28" s="363"/>
      <c r="EQ28" s="363"/>
      <c r="ER28" s="363"/>
      <c r="ES28" s="363"/>
      <c r="ET28" s="363"/>
      <c r="EU28" s="363"/>
      <c r="EV28" s="363"/>
      <c r="EW28" s="363"/>
      <c r="EX28" s="363"/>
      <c r="EY28" s="363"/>
      <c r="EZ28" s="363"/>
      <c r="FA28" s="363"/>
      <c r="FB28" s="363"/>
      <c r="FC28" s="363"/>
      <c r="FD28" s="363"/>
      <c r="FE28" s="363"/>
      <c r="FF28" s="363"/>
      <c r="FG28" s="363"/>
      <c r="FH28" s="363"/>
      <c r="FI28" s="363"/>
      <c r="FJ28" s="363"/>
      <c r="FK28" s="363"/>
      <c r="FL28" s="363"/>
      <c r="FM28" s="363"/>
      <c r="FN28" s="363"/>
      <c r="FO28" s="363"/>
      <c r="FP28" s="363"/>
      <c r="FQ28" s="363"/>
      <c r="FR28" s="363"/>
      <c r="FS28" s="363"/>
      <c r="FT28" s="363"/>
      <c r="FU28" s="363"/>
      <c r="FV28" s="363"/>
      <c r="FW28" s="363"/>
      <c r="FX28" s="363"/>
      <c r="FY28" s="363"/>
      <c r="FZ28" s="363"/>
      <c r="GA28" s="363"/>
      <c r="GB28" s="363"/>
      <c r="GC28" s="363"/>
      <c r="GD28" s="363"/>
      <c r="GE28" s="363"/>
      <c r="GF28" s="363"/>
      <c r="GG28" s="363"/>
      <c r="GH28" s="363"/>
      <c r="GI28" s="363"/>
      <c r="GJ28" s="363"/>
      <c r="GK28" s="363"/>
      <c r="GL28" s="363"/>
      <c r="GM28" s="363"/>
      <c r="GN28" s="363"/>
      <c r="GO28" s="363"/>
      <c r="GP28" s="363"/>
      <c r="GQ28" s="363"/>
      <c r="GR28" s="363"/>
      <c r="GS28" s="363"/>
      <c r="GT28" s="363"/>
      <c r="GU28" s="363"/>
      <c r="GV28" s="363"/>
      <c r="GW28" s="363"/>
      <c r="GX28" s="363"/>
      <c r="GY28" s="363"/>
      <c r="GZ28" s="363"/>
      <c r="HA28" s="363"/>
      <c r="HB28" s="363"/>
      <c r="HC28" s="363"/>
      <c r="HD28" s="363"/>
      <c r="HE28" s="363"/>
      <c r="HF28" s="363"/>
      <c r="HG28" s="363"/>
      <c r="HH28" s="363"/>
      <c r="HI28" s="363"/>
      <c r="HJ28" s="363"/>
      <c r="HK28" s="363"/>
      <c r="HL28" s="363"/>
      <c r="HM28" s="363"/>
      <c r="HN28" s="363"/>
      <c r="HO28" s="363"/>
      <c r="HP28" s="363"/>
      <c r="HQ28" s="363"/>
      <c r="HR28" s="363"/>
      <c r="HS28" s="363"/>
      <c r="HT28" s="363"/>
      <c r="HU28" s="363"/>
      <c r="HV28" s="363"/>
      <c r="HW28" s="363"/>
      <c r="HX28" s="363"/>
      <c r="HY28" s="363"/>
      <c r="HZ28" s="363"/>
      <c r="IA28" s="363"/>
      <c r="IB28" s="363"/>
      <c r="IC28" s="363"/>
      <c r="ID28" s="363"/>
      <c r="IE28" s="363"/>
      <c r="IF28" s="363"/>
      <c r="IG28" s="363"/>
      <c r="IH28" s="363"/>
      <c r="II28" s="363"/>
      <c r="IJ28" s="363"/>
      <c r="IK28" s="363"/>
      <c r="IL28" s="363"/>
      <c r="IM28" s="363"/>
      <c r="IN28" s="363"/>
      <c r="IO28" s="363"/>
      <c r="IP28" s="363"/>
      <c r="IQ28" s="363"/>
      <c r="IR28" s="363"/>
      <c r="IS28" s="363"/>
      <c r="IT28" s="363"/>
      <c r="IU28" s="363"/>
    </row>
    <row r="29" spans="1:255">
      <c r="A29" s="479">
        <v>3</v>
      </c>
      <c r="B29" s="480" t="s">
        <v>568</v>
      </c>
      <c r="C29" s="385"/>
      <c r="D29" s="385"/>
      <c r="E29" s="385"/>
      <c r="F29" s="385"/>
      <c r="W29" s="363"/>
      <c r="X29" s="363"/>
      <c r="Y29" s="363"/>
      <c r="Z29" s="363"/>
      <c r="AA29" s="363"/>
      <c r="AB29" s="363"/>
      <c r="AC29" s="363"/>
      <c r="AD29" s="363"/>
      <c r="AE29" s="363"/>
      <c r="AF29" s="363"/>
      <c r="AG29" s="363"/>
      <c r="AH29" s="363"/>
      <c r="AI29" s="363"/>
      <c r="AJ29" s="363"/>
      <c r="AK29" s="363"/>
      <c r="AL29" s="363"/>
      <c r="AM29" s="363"/>
      <c r="AN29" s="363"/>
      <c r="AO29" s="363"/>
      <c r="AP29" s="363"/>
      <c r="AQ29" s="363"/>
      <c r="AR29" s="363"/>
      <c r="AS29" s="363"/>
      <c r="AT29" s="363"/>
      <c r="AU29" s="363"/>
      <c r="AV29" s="363"/>
      <c r="AW29" s="363"/>
      <c r="AX29" s="363"/>
      <c r="AY29" s="363"/>
      <c r="AZ29" s="363"/>
      <c r="BA29" s="363"/>
      <c r="BB29" s="363"/>
      <c r="BC29" s="363"/>
      <c r="BD29" s="363"/>
      <c r="BE29" s="363"/>
      <c r="BF29" s="363"/>
      <c r="BG29" s="363"/>
      <c r="BH29" s="363"/>
      <c r="BI29" s="363"/>
      <c r="BJ29" s="363"/>
      <c r="BK29" s="363"/>
      <c r="BL29" s="363"/>
      <c r="BM29" s="363"/>
      <c r="BN29" s="363"/>
      <c r="BO29" s="363"/>
      <c r="BP29" s="363"/>
      <c r="BQ29" s="363"/>
      <c r="BR29" s="363"/>
      <c r="BS29" s="363"/>
      <c r="BT29" s="363"/>
      <c r="BU29" s="363"/>
      <c r="BV29" s="363"/>
      <c r="BW29" s="363"/>
      <c r="BX29" s="363"/>
      <c r="BY29" s="363"/>
      <c r="BZ29" s="363"/>
      <c r="CA29" s="363"/>
      <c r="CB29" s="363"/>
      <c r="CC29" s="363"/>
      <c r="CD29" s="363"/>
      <c r="CE29" s="363"/>
      <c r="CF29" s="363"/>
      <c r="CG29" s="363"/>
      <c r="CH29" s="363"/>
      <c r="CI29" s="363"/>
      <c r="CJ29" s="363"/>
      <c r="CK29" s="363"/>
      <c r="CL29" s="363"/>
      <c r="CM29" s="363"/>
      <c r="CN29" s="363"/>
      <c r="CO29" s="363"/>
      <c r="CP29" s="363"/>
      <c r="CQ29" s="363"/>
      <c r="CR29" s="363"/>
      <c r="CS29" s="363"/>
      <c r="CT29" s="363"/>
      <c r="CU29" s="363"/>
      <c r="CV29" s="363"/>
      <c r="CW29" s="363"/>
      <c r="CX29" s="363"/>
      <c r="CY29" s="363"/>
      <c r="CZ29" s="363"/>
      <c r="DA29" s="363"/>
      <c r="DB29" s="363"/>
      <c r="DC29" s="363"/>
      <c r="DD29" s="363"/>
      <c r="DE29" s="363"/>
      <c r="DF29" s="363"/>
      <c r="DG29" s="363"/>
      <c r="DH29" s="363"/>
      <c r="DI29" s="363"/>
      <c r="DJ29" s="363"/>
      <c r="DK29" s="363"/>
      <c r="DL29" s="363"/>
      <c r="DM29" s="363"/>
      <c r="DN29" s="363"/>
      <c r="DO29" s="363"/>
      <c r="DP29" s="363"/>
      <c r="DQ29" s="363"/>
      <c r="DR29" s="363"/>
      <c r="DS29" s="363"/>
      <c r="DT29" s="363"/>
      <c r="DU29" s="363"/>
      <c r="DV29" s="363"/>
      <c r="DW29" s="363"/>
      <c r="DX29" s="363"/>
      <c r="DY29" s="363"/>
      <c r="DZ29" s="363"/>
      <c r="EA29" s="363"/>
      <c r="EB29" s="363"/>
      <c r="EC29" s="363"/>
      <c r="ED29" s="363"/>
      <c r="EE29" s="363"/>
      <c r="EF29" s="363"/>
      <c r="EG29" s="363"/>
      <c r="EH29" s="363"/>
      <c r="EI29" s="363"/>
      <c r="EJ29" s="363"/>
      <c r="EK29" s="363"/>
      <c r="EL29" s="363"/>
      <c r="EM29" s="363"/>
      <c r="EN29" s="363"/>
      <c r="EO29" s="363"/>
      <c r="EP29" s="363"/>
      <c r="EQ29" s="363"/>
      <c r="ER29" s="363"/>
      <c r="ES29" s="363"/>
      <c r="ET29" s="363"/>
      <c r="EU29" s="363"/>
      <c r="EV29" s="363"/>
      <c r="EW29" s="363"/>
      <c r="EX29" s="363"/>
      <c r="EY29" s="363"/>
      <c r="EZ29" s="363"/>
      <c r="FA29" s="363"/>
      <c r="FB29" s="363"/>
      <c r="FC29" s="363"/>
      <c r="FD29" s="363"/>
      <c r="FE29" s="363"/>
      <c r="FF29" s="363"/>
      <c r="FG29" s="363"/>
      <c r="FH29" s="363"/>
      <c r="FI29" s="363"/>
      <c r="FJ29" s="363"/>
      <c r="FK29" s="363"/>
      <c r="FL29" s="363"/>
      <c r="FM29" s="363"/>
      <c r="FN29" s="363"/>
      <c r="FO29" s="363"/>
      <c r="FP29" s="363"/>
      <c r="FQ29" s="363"/>
      <c r="FR29" s="363"/>
      <c r="FS29" s="363"/>
      <c r="FT29" s="363"/>
      <c r="FU29" s="363"/>
      <c r="FV29" s="363"/>
      <c r="FW29" s="363"/>
      <c r="FX29" s="363"/>
      <c r="FY29" s="363"/>
      <c r="FZ29" s="363"/>
      <c r="GA29" s="363"/>
      <c r="GB29" s="363"/>
      <c r="GC29" s="363"/>
      <c r="GD29" s="363"/>
      <c r="GE29" s="363"/>
      <c r="GF29" s="363"/>
      <c r="GG29" s="363"/>
      <c r="GH29" s="363"/>
      <c r="GI29" s="363"/>
      <c r="GJ29" s="363"/>
      <c r="GK29" s="363"/>
      <c r="GL29" s="363"/>
      <c r="GM29" s="363"/>
      <c r="GN29" s="363"/>
      <c r="GO29" s="363"/>
      <c r="GP29" s="363"/>
      <c r="GQ29" s="363"/>
      <c r="GR29" s="363"/>
      <c r="GS29" s="363"/>
      <c r="GT29" s="363"/>
      <c r="GU29" s="363"/>
      <c r="GV29" s="363"/>
      <c r="GW29" s="363"/>
      <c r="GX29" s="363"/>
      <c r="GY29" s="363"/>
      <c r="GZ29" s="363"/>
      <c r="HA29" s="363"/>
      <c r="HB29" s="363"/>
      <c r="HC29" s="363"/>
      <c r="HD29" s="363"/>
      <c r="HE29" s="363"/>
      <c r="HF29" s="363"/>
      <c r="HG29" s="363"/>
      <c r="HH29" s="363"/>
      <c r="HI29" s="363"/>
      <c r="HJ29" s="363"/>
      <c r="HK29" s="363"/>
      <c r="HL29" s="363"/>
      <c r="HM29" s="363"/>
      <c r="HN29" s="363"/>
      <c r="HO29" s="363"/>
      <c r="HP29" s="363"/>
      <c r="HQ29" s="363"/>
      <c r="HR29" s="363"/>
      <c r="HS29" s="363"/>
      <c r="HT29" s="363"/>
      <c r="HU29" s="363"/>
      <c r="HV29" s="363"/>
      <c r="HW29" s="363"/>
      <c r="HX29" s="363"/>
      <c r="HY29" s="363"/>
      <c r="HZ29" s="363"/>
      <c r="IA29" s="363"/>
      <c r="IB29" s="363"/>
      <c r="IC29" s="363"/>
      <c r="ID29" s="363"/>
      <c r="IE29" s="363"/>
      <c r="IF29" s="363"/>
      <c r="IG29" s="363"/>
      <c r="IH29" s="363"/>
      <c r="II29" s="363"/>
      <c r="IJ29" s="363"/>
      <c r="IK29" s="363"/>
      <c r="IL29" s="363"/>
      <c r="IM29" s="363"/>
      <c r="IN29" s="363"/>
      <c r="IO29" s="363"/>
      <c r="IP29" s="363"/>
      <c r="IQ29" s="363"/>
      <c r="IR29" s="363"/>
      <c r="IS29" s="363"/>
      <c r="IT29" s="363"/>
      <c r="IU29" s="363"/>
    </row>
    <row r="30" spans="1:255">
      <c r="A30" s="479">
        <v>4</v>
      </c>
      <c r="B30" s="480" t="s">
        <v>571</v>
      </c>
      <c r="C30" s="385"/>
      <c r="D30" s="385"/>
      <c r="E30" s="385"/>
      <c r="F30" s="385"/>
      <c r="W30" s="363"/>
      <c r="X30" s="363"/>
      <c r="Y30" s="363"/>
      <c r="Z30" s="363"/>
      <c r="AA30" s="363"/>
      <c r="AB30" s="363"/>
      <c r="AC30" s="363"/>
      <c r="AD30" s="363"/>
      <c r="AE30" s="363"/>
      <c r="AF30" s="363"/>
      <c r="AG30" s="363"/>
      <c r="AH30" s="363"/>
      <c r="AI30" s="363"/>
      <c r="AJ30" s="363"/>
      <c r="AK30" s="363"/>
      <c r="AL30" s="363"/>
      <c r="AM30" s="363"/>
      <c r="AN30" s="363"/>
      <c r="AO30" s="363"/>
      <c r="AP30" s="363"/>
      <c r="AQ30" s="363"/>
      <c r="AR30" s="363"/>
      <c r="AS30" s="363"/>
      <c r="AT30" s="363"/>
      <c r="AU30" s="363"/>
      <c r="AV30" s="363"/>
      <c r="AW30" s="363"/>
      <c r="AX30" s="363"/>
      <c r="AY30" s="363"/>
      <c r="AZ30" s="363"/>
      <c r="BA30" s="363"/>
      <c r="BB30" s="363"/>
      <c r="BC30" s="363"/>
      <c r="BD30" s="363"/>
      <c r="BE30" s="363"/>
      <c r="BF30" s="363"/>
      <c r="BG30" s="363"/>
      <c r="BH30" s="363"/>
      <c r="BI30" s="363"/>
      <c r="BJ30" s="363"/>
      <c r="BK30" s="363"/>
      <c r="BL30" s="363"/>
      <c r="BM30" s="363"/>
      <c r="BN30" s="363"/>
      <c r="BO30" s="363"/>
      <c r="BP30" s="363"/>
      <c r="BQ30" s="363"/>
      <c r="BR30" s="363"/>
      <c r="BS30" s="363"/>
      <c r="BT30" s="363"/>
      <c r="BU30" s="363"/>
      <c r="BV30" s="363"/>
      <c r="BW30" s="363"/>
      <c r="BX30" s="363"/>
      <c r="BY30" s="363"/>
      <c r="BZ30" s="363"/>
      <c r="CA30" s="363"/>
      <c r="CB30" s="363"/>
      <c r="CC30" s="363"/>
      <c r="CD30" s="363"/>
      <c r="CE30" s="363"/>
      <c r="CF30" s="363"/>
      <c r="CG30" s="363"/>
      <c r="CH30" s="363"/>
      <c r="CI30" s="363"/>
      <c r="CJ30" s="363"/>
      <c r="CK30" s="363"/>
      <c r="CL30" s="363"/>
      <c r="CM30" s="363"/>
      <c r="CN30" s="363"/>
      <c r="CO30" s="363"/>
      <c r="CP30" s="363"/>
      <c r="CQ30" s="363"/>
      <c r="CR30" s="363"/>
      <c r="CS30" s="363"/>
      <c r="CT30" s="363"/>
      <c r="CU30" s="363"/>
      <c r="CV30" s="363"/>
      <c r="CW30" s="363"/>
      <c r="CX30" s="363"/>
      <c r="CY30" s="363"/>
      <c r="CZ30" s="363"/>
      <c r="DA30" s="363"/>
      <c r="DB30" s="363"/>
      <c r="DC30" s="363"/>
      <c r="DD30" s="363"/>
      <c r="DE30" s="363"/>
      <c r="DF30" s="363"/>
      <c r="DG30" s="363"/>
      <c r="DH30" s="363"/>
      <c r="DI30" s="363"/>
      <c r="DJ30" s="363"/>
      <c r="DK30" s="363"/>
      <c r="DL30" s="363"/>
      <c r="DM30" s="363"/>
      <c r="DN30" s="363"/>
      <c r="DO30" s="363"/>
      <c r="DP30" s="363"/>
      <c r="DQ30" s="363"/>
      <c r="DR30" s="363"/>
      <c r="DS30" s="363"/>
      <c r="DT30" s="363"/>
      <c r="DU30" s="363"/>
      <c r="DV30" s="363"/>
      <c r="DW30" s="363"/>
      <c r="DX30" s="363"/>
      <c r="DY30" s="363"/>
      <c r="DZ30" s="363"/>
      <c r="EA30" s="363"/>
      <c r="EB30" s="363"/>
      <c r="EC30" s="363"/>
      <c r="ED30" s="363"/>
      <c r="EE30" s="363"/>
      <c r="EF30" s="363"/>
      <c r="EG30" s="363"/>
      <c r="EH30" s="363"/>
      <c r="EI30" s="363"/>
      <c r="EJ30" s="363"/>
      <c r="EK30" s="363"/>
      <c r="EL30" s="363"/>
      <c r="EM30" s="363"/>
      <c r="EN30" s="363"/>
      <c r="EO30" s="363"/>
      <c r="EP30" s="363"/>
      <c r="EQ30" s="363"/>
      <c r="ER30" s="363"/>
      <c r="ES30" s="363"/>
      <c r="ET30" s="363"/>
      <c r="EU30" s="363"/>
      <c r="EV30" s="363"/>
      <c r="EW30" s="363"/>
      <c r="EX30" s="363"/>
      <c r="EY30" s="363"/>
      <c r="EZ30" s="363"/>
      <c r="FA30" s="363"/>
      <c r="FB30" s="363"/>
      <c r="FC30" s="363"/>
      <c r="FD30" s="363"/>
      <c r="FE30" s="363"/>
      <c r="FF30" s="363"/>
      <c r="FG30" s="363"/>
      <c r="FH30" s="363"/>
      <c r="FI30" s="363"/>
      <c r="FJ30" s="363"/>
      <c r="FK30" s="363"/>
      <c r="FL30" s="363"/>
      <c r="FM30" s="363"/>
      <c r="FN30" s="363"/>
      <c r="FO30" s="363"/>
      <c r="FP30" s="363"/>
      <c r="FQ30" s="363"/>
      <c r="FR30" s="363"/>
      <c r="FS30" s="363"/>
      <c r="FT30" s="363"/>
      <c r="FU30" s="363"/>
      <c r="FV30" s="363"/>
      <c r="FW30" s="363"/>
      <c r="FX30" s="363"/>
      <c r="FY30" s="363"/>
      <c r="FZ30" s="363"/>
      <c r="GA30" s="363"/>
      <c r="GB30" s="363"/>
      <c r="GC30" s="363"/>
      <c r="GD30" s="363"/>
      <c r="GE30" s="363"/>
      <c r="GF30" s="363"/>
      <c r="GG30" s="363"/>
      <c r="GH30" s="363"/>
      <c r="GI30" s="363"/>
      <c r="GJ30" s="363"/>
      <c r="GK30" s="363"/>
      <c r="GL30" s="363"/>
      <c r="GM30" s="363"/>
      <c r="GN30" s="363"/>
      <c r="GO30" s="363"/>
      <c r="GP30" s="363"/>
      <c r="GQ30" s="363"/>
      <c r="GR30" s="363"/>
      <c r="GS30" s="363"/>
      <c r="GT30" s="363"/>
      <c r="GU30" s="363"/>
      <c r="GV30" s="363"/>
      <c r="GW30" s="363"/>
      <c r="GX30" s="363"/>
      <c r="GY30" s="363"/>
      <c r="GZ30" s="363"/>
      <c r="HA30" s="363"/>
      <c r="HB30" s="363"/>
      <c r="HC30" s="363"/>
      <c r="HD30" s="363"/>
      <c r="HE30" s="363"/>
      <c r="HF30" s="363"/>
      <c r="HG30" s="363"/>
      <c r="HH30" s="363"/>
      <c r="HI30" s="363"/>
      <c r="HJ30" s="363"/>
      <c r="HK30" s="363"/>
      <c r="HL30" s="363"/>
      <c r="HM30" s="363"/>
      <c r="HN30" s="363"/>
      <c r="HO30" s="363"/>
      <c r="HP30" s="363"/>
      <c r="HQ30" s="363"/>
      <c r="HR30" s="363"/>
      <c r="HS30" s="363"/>
      <c r="HT30" s="363"/>
      <c r="HU30" s="363"/>
      <c r="HV30" s="363"/>
      <c r="HW30" s="363"/>
      <c r="HX30" s="363"/>
      <c r="HY30" s="363"/>
      <c r="HZ30" s="363"/>
      <c r="IA30" s="363"/>
      <c r="IB30" s="363"/>
      <c r="IC30" s="363"/>
      <c r="ID30" s="363"/>
      <c r="IE30" s="363"/>
      <c r="IF30" s="363"/>
      <c r="IG30" s="363"/>
      <c r="IH30" s="363"/>
      <c r="II30" s="363"/>
      <c r="IJ30" s="363"/>
      <c r="IK30" s="363"/>
      <c r="IL30" s="363"/>
      <c r="IM30" s="363"/>
      <c r="IN30" s="363"/>
      <c r="IO30" s="363"/>
      <c r="IP30" s="363"/>
      <c r="IQ30" s="363"/>
      <c r="IR30" s="363"/>
      <c r="IS30" s="363"/>
      <c r="IT30" s="363"/>
      <c r="IU30" s="363"/>
    </row>
    <row r="31" spans="1:255">
      <c r="A31" s="479">
        <v>5</v>
      </c>
      <c r="B31" s="481" t="s">
        <v>411</v>
      </c>
      <c r="C31" s="385"/>
      <c r="D31" s="385"/>
      <c r="E31" s="385"/>
      <c r="F31" s="385"/>
    </row>
    <row r="32" spans="1:255">
      <c r="A32" s="479">
        <v>6</v>
      </c>
      <c r="B32" s="481" t="s">
        <v>411</v>
      </c>
      <c r="C32" s="385"/>
      <c r="D32" s="385"/>
      <c r="E32" s="385"/>
      <c r="F32" s="385"/>
    </row>
    <row r="33" spans="1:6">
      <c r="A33" s="482"/>
      <c r="B33" s="482" t="s">
        <v>526</v>
      </c>
      <c r="C33" s="483"/>
      <c r="D33" s="483"/>
      <c r="E33" s="483"/>
      <c r="F33" s="483"/>
    </row>
    <row r="34" spans="1:6">
      <c r="A34" s="432" t="s">
        <v>487</v>
      </c>
      <c r="B34" s="432" t="s">
        <v>493</v>
      </c>
      <c r="C34" s="432"/>
      <c r="D34" s="432"/>
      <c r="E34" s="432"/>
      <c r="F34" s="432"/>
    </row>
    <row r="35" spans="1:6">
      <c r="A35" s="479">
        <v>1</v>
      </c>
      <c r="B35" s="480" t="s">
        <v>566</v>
      </c>
      <c r="C35" s="385"/>
      <c r="D35" s="385"/>
      <c r="E35" s="385"/>
      <c r="F35" s="385"/>
    </row>
    <row r="36" spans="1:6">
      <c r="A36" s="479">
        <v>2</v>
      </c>
      <c r="B36" s="480" t="s">
        <v>567</v>
      </c>
      <c r="C36" s="385"/>
      <c r="D36" s="385"/>
      <c r="E36" s="385"/>
      <c r="F36" s="385"/>
    </row>
    <row r="37" spans="1:6">
      <c r="A37" s="479">
        <v>3</v>
      </c>
      <c r="B37" s="480" t="s">
        <v>568</v>
      </c>
      <c r="C37" s="385"/>
      <c r="D37" s="385"/>
      <c r="E37" s="385"/>
      <c r="F37" s="385"/>
    </row>
    <row r="38" spans="1:6">
      <c r="A38" s="479">
        <v>4</v>
      </c>
      <c r="B38" s="480" t="s">
        <v>571</v>
      </c>
      <c r="C38" s="385"/>
      <c r="D38" s="385"/>
      <c r="E38" s="385"/>
      <c r="F38" s="385"/>
    </row>
    <row r="39" spans="1:6">
      <c r="A39" s="479">
        <v>5</v>
      </c>
      <c r="B39" s="481" t="s">
        <v>411</v>
      </c>
      <c r="C39" s="385"/>
      <c r="D39" s="385"/>
      <c r="E39" s="385"/>
      <c r="F39" s="385"/>
    </row>
    <row r="40" spans="1:6">
      <c r="A40" s="479">
        <v>6</v>
      </c>
      <c r="B40" s="481" t="s">
        <v>411</v>
      </c>
      <c r="C40" s="385"/>
      <c r="D40" s="385"/>
      <c r="E40" s="385"/>
      <c r="F40" s="385"/>
    </row>
    <row r="41" spans="1:6">
      <c r="A41" s="482"/>
      <c r="B41" s="482" t="s">
        <v>527</v>
      </c>
      <c r="C41" s="483"/>
      <c r="D41" s="483"/>
      <c r="E41" s="483"/>
      <c r="F41" s="483"/>
    </row>
    <row r="42" spans="1:6">
      <c r="A42" s="484"/>
      <c r="B42" s="484" t="s">
        <v>488</v>
      </c>
      <c r="C42" s="485"/>
      <c r="D42" s="485"/>
      <c r="E42" s="485"/>
      <c r="F42" s="485"/>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pageMargins left="0.7" right="0.7" top="0.75" bottom="0.75" header="0.3" footer="0.3"/>
  <pageSetup paperSize="9" scale="76" orientation="landscape" r:id="rId2"/>
  <headerFooter>
    <oddHeader>&amp;L&amp;"-,Regular"&amp;11Bank of Bhutan&amp;C&amp;"-,Regular"&amp;11Bill of Materials&amp;R&amp;A</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6</vt:i4>
      </vt:variant>
    </vt:vector>
  </HeadingPairs>
  <TitlesOfParts>
    <vt:vector size="25" baseType="lpstr">
      <vt:lpstr>Summary</vt:lpstr>
      <vt:lpstr>All RRBs One time+Recur. all</vt:lpstr>
      <vt:lpstr>Instructions</vt:lpstr>
      <vt:lpstr>Cost Summary</vt:lpstr>
      <vt:lpstr>a.Hardware Cost</vt:lpstr>
      <vt:lpstr>b. Database &amp; peripheral</vt:lpstr>
      <vt:lpstr>c. Application Cost </vt:lpstr>
      <vt:lpstr>d. Installation and Commission </vt:lpstr>
      <vt:lpstr>e. Implementation Cost</vt:lpstr>
      <vt:lpstr>Sheet1</vt:lpstr>
      <vt:lpstr>Sheet2</vt:lpstr>
      <vt:lpstr>Branches</vt:lpstr>
      <vt:lpstr>ATM costs computation</vt:lpstr>
      <vt:lpstr>Reusable branch peripherals</vt:lpstr>
      <vt:lpstr>f. AMC, ATS (Appication)</vt:lpstr>
      <vt:lpstr>g. AMC, ATS (DB &amp; OS)</vt:lpstr>
      <vt:lpstr>h. AMC, ATS (HW)</vt:lpstr>
      <vt:lpstr>i. Service Management</vt:lpstr>
      <vt:lpstr>j. Training Cost</vt:lpstr>
      <vt:lpstr>'Cost Summary'!Print_Area</vt:lpstr>
      <vt:lpstr>'f. AMC, ATS (Appication)'!Print_Area</vt:lpstr>
      <vt:lpstr>'a.Hardware Cost'!Print_Titles</vt:lpstr>
      <vt:lpstr>'b. Database &amp; peripheral'!Print_Titles</vt:lpstr>
      <vt:lpstr>'c. Application Cost '!Print_Titles</vt:lpstr>
      <vt:lpstr>'d. Installation and Commission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Raju Tamang</cp:lastModifiedBy>
  <cp:lastPrinted>2021-12-13T11:00:03Z</cp:lastPrinted>
  <dcterms:created xsi:type="dcterms:W3CDTF">2009-07-11T05:51:43Z</dcterms:created>
  <dcterms:modified xsi:type="dcterms:W3CDTF">2022-03-16T10:37:59Z</dcterms:modified>
</cp:coreProperties>
</file>